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Les Dossiers de la Drees\2021_DOSSIERS DE LA DREES\DD méthodo BMS 9-09\6 Mise en ligne\"/>
    </mc:Choice>
  </mc:AlternateContent>
  <bookViews>
    <workbookView xWindow="0" yWindow="0" windowWidth="20490" windowHeight="6795" firstSheet="8"/>
  </bookViews>
  <sheets>
    <sheet name="Sommaire" sheetId="15" r:id="rId1"/>
    <sheet name="Tableau 1" sheetId="8" r:id="rId2"/>
    <sheet name="Tableau 2" sheetId="9" r:id="rId3"/>
    <sheet name="Tableau 3" sheetId="1" r:id="rId4"/>
    <sheet name="Tableau 4" sheetId="2" r:id="rId5"/>
    <sheet name="Tableau 5" sheetId="3" r:id="rId6"/>
    <sheet name="Tableau 6" sheetId="4" r:id="rId7"/>
    <sheet name="Tableau 7" sheetId="5" r:id="rId8"/>
    <sheet name="Tableau 8" sheetId="6" r:id="rId9"/>
    <sheet name="Tableau 9" sheetId="11" r:id="rId10"/>
    <sheet name="Tableau 10" sheetId="12" r:id="rId11"/>
    <sheet name="Tableau 11" sheetId="13" r:id="rId12"/>
    <sheet name="Tableau annexe 3" sheetId="10" r:id="rId13"/>
    <sheet name="Tableau annexe 4" sheetId="14" r:id="rId14"/>
  </sheets>
  <definedNames>
    <definedName name="_Toc68189881" localSheetId="12">'Tableau annexe 3'!$A$1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9" l="1"/>
  <c r="D8" i="9" l="1"/>
  <c r="D7" i="9" l="1"/>
  <c r="D9" i="9"/>
  <c r="E8" i="3" l="1"/>
  <c r="E7" i="3"/>
  <c r="E6" i="3"/>
  <c r="E5" i="3"/>
  <c r="E4" i="3"/>
  <c r="D5" i="9" l="1"/>
  <c r="D6" i="9"/>
  <c r="D10" i="9"/>
  <c r="D11" i="9"/>
  <c r="D13" i="9"/>
  <c r="D4" i="9"/>
  <c r="E17" i="6" l="1"/>
  <c r="D17" i="6"/>
  <c r="C17" i="6"/>
  <c r="E17" i="4" l="1"/>
  <c r="D17" i="4"/>
  <c r="C17" i="4"/>
  <c r="D18" i="1" l="1"/>
  <c r="E18" i="1"/>
  <c r="C18" i="1"/>
</calcChain>
</file>

<file path=xl/comments1.xml><?xml version="1.0" encoding="utf-8"?>
<comments xmlns="http://schemas.openxmlformats.org/spreadsheetml/2006/main">
  <authors>
    <author>LEROY, Céline 2 (DREES/OS/LCE)</author>
  </authors>
  <commentList>
    <comment ref="B17" authorId="0" shapeId="0">
      <text>
        <r>
          <rPr>
            <b/>
            <sz val="9"/>
            <color indexed="81"/>
            <rFont val="Tahoma"/>
            <charset val="1"/>
          </rPr>
          <t>LEROY, Céline 2 (DREES/OS/LCE):</t>
        </r>
        <r>
          <rPr>
            <sz val="9"/>
            <color indexed="81"/>
            <rFont val="Tahoma"/>
            <charset val="1"/>
          </rPr>
          <t xml:space="preserve">
Correction de SASPA en Saspa</t>
        </r>
      </text>
    </comment>
  </commentList>
</comments>
</file>

<file path=xl/sharedStrings.xml><?xml version="1.0" encoding="utf-8"?>
<sst xmlns="http://schemas.openxmlformats.org/spreadsheetml/2006/main" count="393" uniqueCount="230">
  <si>
    <t>France métropolitaine</t>
  </si>
  <si>
    <t>Martinique</t>
  </si>
  <si>
    <t>La Réunion</t>
  </si>
  <si>
    <t>AAH et ASS</t>
  </si>
  <si>
    <t>AAH et RSA</t>
  </si>
  <si>
    <t>ASS seule</t>
  </si>
  <si>
    <t>ASS et RSA</t>
  </si>
  <si>
    <t>RSA seul</t>
  </si>
  <si>
    <t>AAH et RSA et ASS</t>
  </si>
  <si>
    <t>AAH seule</t>
  </si>
  <si>
    <t>Prime d'activité seule</t>
  </si>
  <si>
    <t>Prime d'activité et RSA</t>
  </si>
  <si>
    <t>ASS et RSA et Prime d'activité</t>
  </si>
  <si>
    <t>AAH et RSA et Prime d'activité</t>
  </si>
  <si>
    <t>AAH et Prime d'activité et ASS</t>
  </si>
  <si>
    <t>AAH et Prime d'activité</t>
  </si>
  <si>
    <t>ASS et Prime d'activité</t>
  </si>
  <si>
    <t>Total</t>
  </si>
  <si>
    <t>Tableau 3. Effectifs de bénéficiaires des revenus minima garantis d'âge actif au 31 décembre 2017 dans la base de sondage utile</t>
  </si>
  <si>
    <t>Tableau 4. Effectifs cibles de questionnaires exploitables par prestation</t>
  </si>
  <si>
    <t xml:space="preserve">Nombre souhaité de questionnaires exploitables </t>
  </si>
  <si>
    <t>RSA</t>
  </si>
  <si>
    <t>Prime d'activité</t>
  </si>
  <si>
    <t>ASS</t>
  </si>
  <si>
    <t>AAH</t>
  </si>
  <si>
    <t>Minimum vieillesse</t>
  </si>
  <si>
    <t>nc</t>
  </si>
  <si>
    <t>Tableau 5. Taux de participation par prestation</t>
  </si>
  <si>
    <t>En %</t>
  </si>
  <si>
    <t>Tableau 6. Effectifs cibles théoriques de l'échantillon global par prestation</t>
  </si>
  <si>
    <t>Prestation perçue</t>
  </si>
  <si>
    <t>Minimum vieillesse CNAV</t>
  </si>
  <si>
    <t>Minimum vieillesse MSA</t>
  </si>
  <si>
    <t>Observé dans l'enquête BMS 2012</t>
  </si>
  <si>
    <t>Observé dans le test de l'enquête BMS 2018</t>
  </si>
  <si>
    <t>Strate 3</t>
  </si>
  <si>
    <t>Strate 4</t>
  </si>
  <si>
    <t>Strate 5</t>
  </si>
  <si>
    <t>Tableau 7. Effectifs de bénéficiaires par strate de département non exhaustive dans la base de sondage utile (fin 2017)</t>
  </si>
  <si>
    <t>Ensemble</t>
  </si>
  <si>
    <t>Écart (en points)</t>
  </si>
  <si>
    <t>Nombre d'entretiens</t>
  </si>
  <si>
    <t>Effectif</t>
  </si>
  <si>
    <t>En % de la base totale</t>
  </si>
  <si>
    <t>Par département</t>
  </si>
  <si>
    <t>01 : Ain</t>
  </si>
  <si>
    <t>02 : Aisne</t>
  </si>
  <si>
    <t>06 : Alpes-Maritimes</t>
  </si>
  <si>
    <t>07 : Ardèche</t>
  </si>
  <si>
    <t>11 : Aude</t>
  </si>
  <si>
    <t>12 : Aveyron</t>
  </si>
  <si>
    <t>13 : Bouches-du-Rhône</t>
  </si>
  <si>
    <t>14 : Calvados</t>
  </si>
  <si>
    <t>16 : Charente</t>
  </si>
  <si>
    <t>17 : Charente-Maritime</t>
  </si>
  <si>
    <t>18 : Cher</t>
  </si>
  <si>
    <t>21 : Côte-d'Or</t>
  </si>
  <si>
    <t>22 : Côtes-d'Armor</t>
  </si>
  <si>
    <t>24 : Dordogne</t>
  </si>
  <si>
    <t>25 : Doubs</t>
  </si>
  <si>
    <t>27 : Eure</t>
  </si>
  <si>
    <t>30 : Gard</t>
  </si>
  <si>
    <t>31 : Haute-Garonne</t>
  </si>
  <si>
    <t>33 : Gironde</t>
  </si>
  <si>
    <t>34 : Hérault</t>
  </si>
  <si>
    <t>35 : Ille-et-Vilaine</t>
  </si>
  <si>
    <t>36 : Indre</t>
  </si>
  <si>
    <t>38 : Isère</t>
  </si>
  <si>
    <t>39 : Jura</t>
  </si>
  <si>
    <t>40 : Landes</t>
  </si>
  <si>
    <t>42 : Loire</t>
  </si>
  <si>
    <t>43 : Haute-Loire</t>
  </si>
  <si>
    <t>44 : Loire-Atlantique</t>
  </si>
  <si>
    <t>48 : Lozère</t>
  </si>
  <si>
    <t>50 : Manche</t>
  </si>
  <si>
    <t>51 : Marne</t>
  </si>
  <si>
    <t>53 : Mayenne</t>
  </si>
  <si>
    <t>56 : Morbihan</t>
  </si>
  <si>
    <t>58 : Nièvre</t>
  </si>
  <si>
    <t>59 : Nord</t>
  </si>
  <si>
    <t>60 : Oise</t>
  </si>
  <si>
    <t>61 : Orne</t>
  </si>
  <si>
    <t>62 : Pas-de-Calais</t>
  </si>
  <si>
    <t>64 : Pyrénées-Atlantiques</t>
  </si>
  <si>
    <t>66 : Pyrénées-Orientales</t>
  </si>
  <si>
    <t>67 : Bas-Rhin</t>
  </si>
  <si>
    <t>68 : Haut-Rhin</t>
  </si>
  <si>
    <t>69 : Rhône</t>
  </si>
  <si>
    <t>70 : Haute-Saône</t>
  </si>
  <si>
    <t>71 : Saône-et-Loire</t>
  </si>
  <si>
    <t>72 : Sarthe</t>
  </si>
  <si>
    <t>74 : Haute-Savoie</t>
  </si>
  <si>
    <t>75 : Paris</t>
  </si>
  <si>
    <t>76 : Seine-Maritime</t>
  </si>
  <si>
    <t>77 : Seine-et-Marne</t>
  </si>
  <si>
    <t>78 : Yvelines</t>
  </si>
  <si>
    <t>79 : Deux-Sèvres</t>
  </si>
  <si>
    <t>80 : Somme</t>
  </si>
  <si>
    <t>83 : Var</t>
  </si>
  <si>
    <t>85 : Vendée</t>
  </si>
  <si>
    <t>86 : Vienne</t>
  </si>
  <si>
    <t>87 : Haute-Vienne</t>
  </si>
  <si>
    <t>89 : Yonne</t>
  </si>
  <si>
    <t>91 : Essonne</t>
  </si>
  <si>
    <t>92 : Hauts-de-Seine</t>
  </si>
  <si>
    <t>93 : Seine-Saint-Denis</t>
  </si>
  <si>
    <t>94 : Val-de-Marne</t>
  </si>
  <si>
    <t>95 : Val-d'Oise</t>
  </si>
  <si>
    <t>972 : Martinique</t>
  </si>
  <si>
    <t>974 : La Réunion</t>
  </si>
  <si>
    <t>Nombre</t>
  </si>
  <si>
    <t>Entretiens</t>
  </si>
  <si>
    <t>Adresses exploitées (actives)</t>
  </si>
  <si>
    <t>En % des adresses exploitées (actives)</t>
  </si>
  <si>
    <t>Anticipé pour l'enquête BMS 2018</t>
  </si>
  <si>
    <t>Tableau 2. Synthèse du dernier contact</t>
  </si>
  <si>
    <t>+5,9</t>
  </si>
  <si>
    <t>+24,1</t>
  </si>
  <si>
    <t>+20,2</t>
  </si>
  <si>
    <t>+5,0</t>
  </si>
  <si>
    <t>+4,6</t>
  </si>
  <si>
    <t>+13,7</t>
  </si>
  <si>
    <t>Taux de participation attendu (en %)</t>
  </si>
  <si>
    <t>Tableau 8. Effectifs à échantillonner par prestation pour atteindre les effectifs cibles théoriques de l'échantillon global</t>
  </si>
  <si>
    <t>Tableau 9. Répartition des bénéficiaires échantillonnés selon leur statut de réponse et taux de réponse à l'enquête par prestation</t>
  </si>
  <si>
    <t>Répondants (en %)</t>
  </si>
  <si>
    <t>Non-répondants (en %)</t>
  </si>
  <si>
    <t>Hors-champ (en %)</t>
  </si>
  <si>
    <t>Tableau 10. Variables auxiliaires introduites dans les modèles de non-réponse selon la prestation</t>
  </si>
  <si>
    <t>Tranche d'âge</t>
  </si>
  <si>
    <t>Sexe</t>
  </si>
  <si>
    <t>Situation familiale</t>
  </si>
  <si>
    <t>Diplôme</t>
  </si>
  <si>
    <t>Nationalité</t>
  </si>
  <si>
    <t>Taux d'incapacité pour l'AAH</t>
  </si>
  <si>
    <t>Tranche de montant de prestation mensuelle</t>
  </si>
  <si>
    <t>Cumul RSA et prime d'activité</t>
  </si>
  <si>
    <t>Type de commune (urbaine / rurale)</t>
  </si>
  <si>
    <t>Type de droit pour le minimum vieillesse (droit propre seul ou cumul des droits propre et dérivé / droit dérivé seul / aucun droit)</t>
  </si>
  <si>
    <t>X</t>
  </si>
  <si>
    <t>Tableau 11. Constitution des GRH selon la prestation</t>
  </si>
  <si>
    <t>Nombre de répondants</t>
  </si>
  <si>
    <t>Méthode de constitution des GRH</t>
  </si>
  <si>
    <t>Nombre de GRH</t>
  </si>
  <si>
    <t>Effectif du plus petit GRH</t>
  </si>
  <si>
    <t>Effectif du plus grand GRH</t>
  </si>
  <si>
    <t>Haziza et Beaumont</t>
  </si>
  <si>
    <t>Méthode des quantiles</t>
  </si>
  <si>
    <t>Pourcentage de variance expliquée (en %)</t>
  </si>
  <si>
    <t>Complément à l'AAH (majoration pour la vie autonome / complément de ressources / pas de complément)</t>
  </si>
  <si>
    <t>Annexe 4. Liste des variables mobilisées pour le calage sur la base des bénéficiaires des minima d'âge actif</t>
  </si>
  <si>
    <t>Pour le RSA</t>
  </si>
  <si>
    <t>Type de RSA (majoré / non majoré)</t>
  </si>
  <si>
    <t xml:space="preserve">Indicatrice de perception du RSA au 31/12/2017 </t>
  </si>
  <si>
    <t>Situation dans le RSA au 31/12/2018 (perception ou non)</t>
  </si>
  <si>
    <t xml:space="preserve">Indicatrice de perception de l'AAH au 31/12/2017 </t>
  </si>
  <si>
    <t>Situation dans l'AAH au 31/12/2018 (perception ou non)</t>
  </si>
  <si>
    <t>Pour l'AAH</t>
  </si>
  <si>
    <t xml:space="preserve">Indicatrice de perception de l'ASS au 31/12/2017 </t>
  </si>
  <si>
    <t>Situation dans l'ASS au 31/12/2018 (perception ou non)</t>
  </si>
  <si>
    <t>Pour l'ASS</t>
  </si>
  <si>
    <t xml:space="preserve">Indicatrice de perception de la prime d'activité au 31/12/2017 </t>
  </si>
  <si>
    <t>Type de prime d'activité (majorée / non majorée)</t>
  </si>
  <si>
    <t>Situation dans la prime d'activité au 31/12/2018 (perception ou non)</t>
  </si>
  <si>
    <t>Pour la prime d'activité</t>
  </si>
  <si>
    <t>Indicatrice de cumul RSA + prime d'activité au 31/12/2017</t>
  </si>
  <si>
    <t>Indicatrice de cumul RSA + AAH au 31/12/2017</t>
  </si>
  <si>
    <t>Indicatrice de cumul RSA + ASS au 31/12/2017</t>
  </si>
  <si>
    <t>Indicatrice de cumul AAH + prime d'activité au 31/12/2017</t>
  </si>
  <si>
    <t>Indicatrice de cumul AAH + ASS au 31/12/2017</t>
  </si>
  <si>
    <t>Indicatrice de cumul ASS + prime d'activité au 31/12/2017</t>
  </si>
  <si>
    <t>Pour le cumul RSA + prime d'activité</t>
  </si>
  <si>
    <t>Pour les totaux de contrôle</t>
  </si>
  <si>
    <t>Pour les totaux de contrôle spécifiques au calage sur le champ France entière</t>
  </si>
  <si>
    <t>Indicatrice de perception du RSA ou de la prime d'activité à La Réunion au 31/12/2017</t>
  </si>
  <si>
    <t xml:space="preserve">Indicatrice de perception d'un revenu minimum garanti à La Réunion au 31/12/2017 </t>
  </si>
  <si>
    <t>Entretiens réalisés</t>
  </si>
  <si>
    <t>1. Il s’agit de la base après le traitement préalable de la base de contacts.</t>
  </si>
  <si>
    <t>Total des adresses</t>
  </si>
  <si>
    <t>Adresses non exploitées</t>
  </si>
  <si>
    <t>Adresses en cours d'exploitation à la fin de l'enquête</t>
  </si>
  <si>
    <t>Refus définitif de répondre</t>
  </si>
  <si>
    <t>Personnes injoignables au bout des 15 tentatives</t>
  </si>
  <si>
    <t>Arrêt de l’entretien en cours de questionnaire</t>
  </si>
  <si>
    <t>Adresses détectées comme hors champ lors de la phase de contact (maisons de retraite, FAM, MAS)</t>
  </si>
  <si>
    <t>Autre chutes liées aux bénéficiaires hors refus : personnes comprenant mal le français, personnes déclarant n'avoir jamais touché la prestation pour laquelle elles sont interrogées</t>
  </si>
  <si>
    <t>Chutes liées à l'adresse : déménagement sans coordonnées ou dans un département hors de l'échantillon sélectionné, adresse pas suffisamment précise, absence de longue durée, adresse correspondant à une administration ou une entreprise</t>
  </si>
  <si>
    <t>Tranche d'âge (moins de 30 ans ; 30-39 ans ; 40-49 ans ; 50 ans et plus)</t>
  </si>
  <si>
    <t>Situation familiale (seul sans enfant ; seul avec enfant(s) ; couple sans enfant ; couple avec enfant(s))</t>
  </si>
  <si>
    <t>Taux d'incapacité (taux d’incapacité de 50 % à 79 % ; taux d’incapacité de 80 % ou plus)</t>
  </si>
  <si>
    <t>Tranche d'âge (moins de 40 ans ; 40-49 ans ; 50-59 ans ; 60 ans et plus)</t>
  </si>
  <si>
    <t>Ancienneté dans l'ASS (pas d’ancienneté ; 1 an d’ancienneté ; de 2 à 4 ans ; de 5 à 9 ans ; 10 ans ou plus)</t>
  </si>
  <si>
    <t>Ancienneté dans la prime d'activité (pas d’ancienneté ; 1 an d’ancienneté ; MSA inconnue)</t>
  </si>
  <si>
    <t>Ancienneté dans le RSA (pas d’ancienneté ; 1 an d’ancienneté ; de 2 à 4 ans ; de 5 à 9 ans ; 10 ans ou plus ; MSA inconnue)</t>
  </si>
  <si>
    <t>Tableau 1. Taux de participation par prestation</t>
  </si>
  <si>
    <t>Méthodologie de l'enquête auprès des bénéficiaires de minima sociaux (BMS) 2018</t>
  </si>
  <si>
    <r>
      <t>Taux de participation (sur la base totale</t>
    </r>
    <r>
      <rPr>
        <vertAlign val="superscript"/>
        <sz val="8"/>
        <color theme="1"/>
        <rFont val="Marianne"/>
        <family val="3"/>
      </rPr>
      <t>1</t>
    </r>
    <r>
      <rPr>
        <sz val="8"/>
        <color theme="1"/>
        <rFont val="Marianne"/>
        <family val="3"/>
      </rPr>
      <t>) (en %)</t>
    </r>
  </si>
  <si>
    <r>
      <t xml:space="preserve">1.  Il s’agit de la base intégrant tous les hors champ, y compris ceux repérés lors du traitement préalable de la base de contacts, mais excluant les 269 adresses en doublon, soit un total de 18 562 adresses.
</t>
    </r>
    <r>
      <rPr>
        <b/>
        <sz val="8"/>
        <color theme="1"/>
        <rFont val="Marianne"/>
        <family val="3"/>
      </rPr>
      <t xml:space="preserve">Note &gt; </t>
    </r>
    <r>
      <rPr>
        <sz val="8"/>
        <color theme="1"/>
        <rFont val="Marianne"/>
        <family val="3"/>
      </rPr>
      <t>Pour le nombre d'entretiens, la somme des effectifs par prestation est supérieure à l'ensemble car, en cas de cumul des prestations, les bénéficiaires sont comptabilisés dans chaque prestation mais une seule fois dans l'ensemble.</t>
    </r>
  </si>
  <si>
    <r>
      <t>En % de la base totale</t>
    </r>
    <r>
      <rPr>
        <vertAlign val="superscript"/>
        <sz val="8"/>
        <color theme="1"/>
        <rFont val="Marianne"/>
        <family val="3"/>
      </rPr>
      <t>1</t>
    </r>
  </si>
  <si>
    <r>
      <rPr>
        <b/>
        <sz val="8"/>
        <color theme="1"/>
        <rFont val="Marianne"/>
        <family val="3"/>
      </rPr>
      <t>Lecture &gt;</t>
    </r>
    <r>
      <rPr>
        <sz val="8"/>
        <color theme="1"/>
        <rFont val="Marianne"/>
        <family val="3"/>
      </rPr>
      <t xml:space="preserve"> L'objectif cible de questionnaires exploitables pour les allocataires de l'ASS en France métropolitaine est de 1 300.</t>
    </r>
  </si>
  <si>
    <r>
      <t>RSA</t>
    </r>
    <r>
      <rPr>
        <vertAlign val="superscript"/>
        <sz val="8"/>
        <color theme="1"/>
        <rFont val="Marianne"/>
        <family val="3"/>
      </rPr>
      <t>1</t>
    </r>
  </si>
  <si>
    <r>
      <t>nc : non concerné.
1. Pour l'enquête BMS 2012, il s'agit ici du RSA socle.</t>
    </r>
    <r>
      <rPr>
        <b/>
        <sz val="8"/>
        <color theme="1"/>
        <rFont val="Marianne"/>
        <family val="3"/>
      </rPr>
      <t xml:space="preserve">
Note &gt; </t>
    </r>
    <r>
      <rPr>
        <sz val="8"/>
        <color theme="1"/>
        <rFont val="Marianne"/>
        <family val="3"/>
      </rPr>
      <t xml:space="preserve">Le taux de participation rapporte le nombre de questionnaires exploitables au nombre total de personnes dans l’échantillon principal (y compris les hors champ).
</t>
    </r>
    <r>
      <rPr>
        <b/>
        <sz val="8"/>
        <color theme="1"/>
        <rFont val="Marianne"/>
        <family val="3"/>
      </rPr>
      <t>Lecture &gt;</t>
    </r>
    <r>
      <rPr>
        <sz val="8"/>
        <color theme="1"/>
        <rFont val="Marianne"/>
        <family val="3"/>
      </rPr>
      <t xml:space="preserve"> Le taux de participation anticipé pour l'enquête BMS 2018 pour les allocataires de l'AAH est de 57,5 %.</t>
    </r>
  </si>
  <si>
    <r>
      <rPr>
        <b/>
        <sz val="8"/>
        <color theme="1"/>
        <rFont val="Marianne"/>
        <family val="3"/>
      </rPr>
      <t xml:space="preserve">Lecture &gt; </t>
    </r>
    <r>
      <rPr>
        <sz val="8"/>
        <color theme="1"/>
        <rFont val="Marianne"/>
        <family val="3"/>
      </rPr>
      <t>L'objectif cible théorique d'allocataires de l'AAH seule en France métropolitaine dans l'échantillon global est de 4 502.</t>
    </r>
  </si>
  <si>
    <r>
      <rPr>
        <b/>
        <sz val="8"/>
        <color theme="1"/>
        <rFont val="Marianne"/>
        <family val="3"/>
      </rPr>
      <t>Lecture &gt;</t>
    </r>
    <r>
      <rPr>
        <sz val="8"/>
        <color theme="1"/>
        <rFont val="Marianne"/>
        <family val="3"/>
      </rPr>
      <t xml:space="preserve"> L'effectif d'allocataires de l'AAH seule à échantillonner en France métropolitaine pour atteindre en moyenne la cible théorique de l'échantillon global est de 4 502.</t>
    </r>
  </si>
  <si>
    <r>
      <t>Nombre total de bénéficiaires échantillonnés</t>
    </r>
    <r>
      <rPr>
        <b/>
        <vertAlign val="superscript"/>
        <sz val="8"/>
        <color theme="1"/>
        <rFont val="Marianne"/>
        <family val="3"/>
      </rPr>
      <t>1</t>
    </r>
  </si>
  <si>
    <r>
      <t>Taux de réponse</t>
    </r>
    <r>
      <rPr>
        <b/>
        <vertAlign val="superscript"/>
        <sz val="8"/>
        <color theme="1"/>
        <rFont val="Marianne"/>
        <family val="3"/>
      </rPr>
      <t>2</t>
    </r>
    <r>
      <rPr>
        <b/>
        <sz val="8"/>
        <color theme="1"/>
        <rFont val="Marianne"/>
        <family val="3"/>
      </rPr>
      <t xml:space="preserve"> (en %)</t>
    </r>
  </si>
  <si>
    <r>
      <t>Strate de tirage de département</t>
    </r>
    <r>
      <rPr>
        <vertAlign val="superscript"/>
        <sz val="8"/>
        <color theme="1"/>
        <rFont val="Marianne"/>
        <family val="3"/>
      </rPr>
      <t>1</t>
    </r>
  </si>
  <si>
    <r>
      <t>Suspicion de domiciliation administrative dans un service ou une association</t>
    </r>
    <r>
      <rPr>
        <vertAlign val="superscript"/>
        <sz val="8"/>
        <color theme="1"/>
        <rFont val="Marianne"/>
        <family val="3"/>
      </rPr>
      <t>2</t>
    </r>
  </si>
  <si>
    <r>
      <t>Suspicion de tutelle ou protocole de tutelle mis en place</t>
    </r>
    <r>
      <rPr>
        <vertAlign val="superscript"/>
        <sz val="8"/>
        <color theme="1"/>
        <rFont val="Marianne"/>
        <family val="3"/>
      </rPr>
      <t>2</t>
    </r>
  </si>
  <si>
    <r>
      <t>Avis de la CDAPH</t>
    </r>
    <r>
      <rPr>
        <vertAlign val="superscript"/>
        <sz val="8"/>
        <color theme="1"/>
        <rFont val="Marianne"/>
        <family val="3"/>
      </rPr>
      <t xml:space="preserve">3 </t>
    </r>
    <r>
      <rPr>
        <sz val="8"/>
        <color theme="1"/>
        <rFont val="Marianne"/>
        <family val="3"/>
      </rPr>
      <t>(avis initial / renouvellement ou maintien)</t>
    </r>
  </si>
  <si>
    <r>
      <t>Ancienneté dans l'AAH</t>
    </r>
    <r>
      <rPr>
        <vertAlign val="superscript"/>
        <sz val="8"/>
        <color theme="1"/>
        <rFont val="Marianne"/>
        <family val="3"/>
      </rPr>
      <t>5</t>
    </r>
  </si>
  <si>
    <r>
      <t>Ancienneté dans l'ASS</t>
    </r>
    <r>
      <rPr>
        <vertAlign val="superscript"/>
        <sz val="8"/>
        <color theme="1"/>
        <rFont val="Marianne"/>
        <family val="3"/>
      </rPr>
      <t>6</t>
    </r>
  </si>
  <si>
    <r>
      <t>Ancienneté dans le RSA</t>
    </r>
    <r>
      <rPr>
        <vertAlign val="superscript"/>
        <sz val="8"/>
        <color theme="1"/>
        <rFont val="Marianne"/>
        <family val="3"/>
      </rPr>
      <t>7</t>
    </r>
  </si>
  <si>
    <r>
      <t>Ancienneté dans la prime d'activité</t>
    </r>
    <r>
      <rPr>
        <vertAlign val="superscript"/>
        <sz val="8"/>
        <color theme="1"/>
        <rFont val="Marianne"/>
        <family val="3"/>
      </rPr>
      <t>8</t>
    </r>
  </si>
  <si>
    <r>
      <t>Ancienneté dans le minimum vieillesse</t>
    </r>
    <r>
      <rPr>
        <vertAlign val="superscript"/>
        <sz val="8"/>
        <color theme="1"/>
        <rFont val="Marianne"/>
        <family val="3"/>
      </rPr>
      <t>9</t>
    </r>
  </si>
  <si>
    <r>
      <t>Taille du sous-échantillon</t>
    </r>
    <r>
      <rPr>
        <vertAlign val="superscript"/>
        <sz val="8"/>
        <color theme="1"/>
        <rFont val="Marianne"/>
        <family val="3"/>
      </rPr>
      <t>1</t>
    </r>
  </si>
  <si>
    <r>
      <rPr>
        <b/>
        <sz val="8"/>
        <color theme="1"/>
        <rFont val="Marianne"/>
        <family val="3"/>
      </rPr>
      <t>Note &gt;</t>
    </r>
    <r>
      <rPr>
        <sz val="8"/>
        <color theme="1"/>
        <rFont val="Marianne"/>
        <family val="3"/>
      </rPr>
      <t xml:space="preserve"> Chacune des variables mobilisées prend la modalité "Z = non concerné" lorsque l'enquêté ne perçoit pas la prestation concernée. Par exemple, la variable Sexe pour le RSA prend la modalité 1 pour un bénéficiaire du RSA de sexe masculin, la modalité 2 pour un bénéficiaire du RSA de sexe féminin et la modalité Z pour un répondant non bénéficiaire du RSA. Les variables mobilisées pour le calage France entière sont les mêmes que celles mobilisées pour le calage France métropolitaine avec en plus deux totaux de contrôle : effectif total de bénéficiaires du RSA ou de la prime d'activité à La Réunion au 31/12/2017 et effectif total de bénéficiaires de l'ensemble des revenus minima garantis d'âge actif à La Réunion au 31/12/2017.
Pour les variables d’ancienneté, voir notes du tableau 10.
Les variables strate de tirage et type de territoire (urbain / rural) n’ont pas été intégrées car avant le calage l’échantillon était déjà équilibré sur ces variables et cela permettait de réduire le nombre d’équations de calage.</t>
    </r>
  </si>
  <si>
    <t>Annexe 3. Taux d’adresses exploitées et taux de participation par département</t>
  </si>
  <si>
    <r>
      <rPr>
        <b/>
        <sz val="8"/>
        <color theme="1"/>
        <rFont val="Marianne"/>
        <family val="3"/>
      </rPr>
      <t>Note &gt;</t>
    </r>
    <r>
      <rPr>
        <sz val="8"/>
        <color theme="1"/>
        <rFont val="Marianne"/>
        <family val="3"/>
      </rPr>
      <t xml:space="preserve"> Pour l'AAH et l'ASS, les bénéficiaires sont les allocataires. Pour le RSA et la prime d'activité, les bénéficiaires sont les allocataires et leurs éventuels conjoints.
</t>
    </r>
    <r>
      <rPr>
        <b/>
        <sz val="8"/>
        <color theme="1"/>
        <rFont val="Marianne"/>
        <family val="3"/>
      </rPr>
      <t xml:space="preserve">Lecture &gt; </t>
    </r>
    <r>
      <rPr>
        <sz val="8"/>
        <color theme="1"/>
        <rFont val="Marianne"/>
        <family val="3"/>
      </rPr>
      <t xml:space="preserve">Fin 2017, la base de sondage utile issue de la vague 2017 de l'ENIACRAMS recense 56 320 bénéficiaires de l'AAH seule (perception de l'AAH sans ASS, ni RSA, ni prime d'activité) en France métropolitaine.
</t>
    </r>
    <r>
      <rPr>
        <b/>
        <sz val="8"/>
        <color theme="1"/>
        <rFont val="Marianne"/>
        <family val="3"/>
      </rPr>
      <t>Champ &gt;</t>
    </r>
    <r>
      <rPr>
        <sz val="8"/>
        <color theme="1"/>
        <rFont val="Marianne"/>
        <family val="3"/>
      </rPr>
      <t xml:space="preserve"> France, bénéficiaires âgés de 16 ans ou plus dans le champ du panel ENIACRAMS.
</t>
    </r>
    <r>
      <rPr>
        <b/>
        <sz val="8"/>
        <color theme="1"/>
        <rFont val="Marianne"/>
        <family val="3"/>
      </rPr>
      <t xml:space="preserve">Source &gt; </t>
    </r>
    <r>
      <rPr>
        <sz val="8"/>
        <color theme="1"/>
        <rFont val="Marianne"/>
        <family val="3"/>
      </rPr>
      <t>DREES, ENIACRAMS.</t>
    </r>
  </si>
  <si>
    <r>
      <t xml:space="preserve">1. Le nombre total de bénéficiaires échantillonnés s'élève ici à 18 567 contre 18 562 dans la section "Bilan de la collecte" car six allocataires de l'ASS seule ont été tirés dans l'échantillon sans apparaître dans les adresses de la base de contacts. Ces derniers n'ont donc pas été enquêtés et ils ont été considérés comme non-répondants. Par ailleurs, un répondant à l'enquête figurait en double dans la table finale envoyée par Ipsos : le doublon a été supprimé </t>
    </r>
    <r>
      <rPr>
        <i/>
        <sz val="8"/>
        <color theme="1"/>
        <rFont val="Marianne"/>
        <family val="3"/>
      </rPr>
      <t>a posteriori</t>
    </r>
    <r>
      <rPr>
        <sz val="8"/>
        <color theme="1"/>
        <rFont val="Marianne"/>
        <family val="3"/>
      </rPr>
      <t xml:space="preserve">. Le nombre total de bénéficiaires échantillonnés vaut donc 18 562 + 6 - 1 = 18 567.
2. Le taux de réponse diffère de la part de répondants car le dénominateur n'inclut pas les bénéficiaires hors-champ.
</t>
    </r>
    <r>
      <rPr>
        <b/>
        <sz val="8"/>
        <color theme="1"/>
        <rFont val="Marianne"/>
        <family val="3"/>
      </rPr>
      <t>Lecture &gt;</t>
    </r>
    <r>
      <rPr>
        <sz val="8"/>
        <color theme="1"/>
        <rFont val="Marianne"/>
        <family val="3"/>
      </rPr>
      <t xml:space="preserve"> 2 839 bénéficiaires de l'AAH seule ont été échantillonnés dans l'échantillon principal. Parmi eux, 61,6 % ont répondu à l'enquête, 18,2 % n'y ont pas répondu et 20,2 % étaient hors du champ de l'enquête. Le taux de réponse à l'enquête pour les bénéficiaires de l'AAH seule dans le champ s'élève à 77,2 %.</t>
    </r>
  </si>
  <si>
    <r>
      <rPr>
        <b/>
        <sz val="8"/>
        <color theme="1"/>
        <rFont val="Marianne"/>
        <family val="3"/>
      </rPr>
      <t>Note &gt;</t>
    </r>
    <r>
      <rPr>
        <sz val="8"/>
        <color theme="1"/>
        <rFont val="Marianne"/>
        <family val="3"/>
      </rPr>
      <t xml:space="preserve"> Les revenus minima considérés sont l'AAH, l'ASS, le RSA, la prime d'activité et les allocations du minimum vieillesse (Aspa et ASV). Pour l'AAH, l'ASS et le minimum vieillesse, les bénéficiaires sont les allocataires. Pour le RSA et la prime d'activité, les bénéficiaires sont les allocataires et leurs éventuels conjoints.
</t>
    </r>
    <r>
      <rPr>
        <b/>
        <sz val="8"/>
        <color theme="1"/>
        <rFont val="Marianne"/>
        <family val="3"/>
      </rPr>
      <t xml:space="preserve">Lecture &gt; </t>
    </r>
    <r>
      <rPr>
        <sz val="8"/>
        <color theme="1"/>
        <rFont val="Marianne"/>
        <family val="3"/>
      </rPr>
      <t xml:space="preserve">Fin 2017, 173 932 bénéficiaires d'un des revenus minima considérés résident dans la strate 3.
</t>
    </r>
    <r>
      <rPr>
        <b/>
        <sz val="8"/>
        <color theme="1"/>
        <rFont val="Marianne"/>
        <family val="3"/>
      </rPr>
      <t>Sources &gt;</t>
    </r>
    <r>
      <rPr>
        <sz val="8"/>
        <color theme="1"/>
        <rFont val="Marianne"/>
        <family val="3"/>
      </rPr>
      <t xml:space="preserve"> DREES, ENIACRAMS ; fichiers exhaustifs rapportés au 1/14</t>
    </r>
    <r>
      <rPr>
        <vertAlign val="superscript"/>
        <sz val="8"/>
        <color theme="1"/>
        <rFont val="Marianne"/>
        <family val="3"/>
      </rPr>
      <t>e</t>
    </r>
    <r>
      <rPr>
        <sz val="8"/>
        <color theme="1"/>
        <rFont val="Marianne"/>
        <family val="3"/>
      </rPr>
      <t xml:space="preserve"> des caisses verseuses du minimum vieillesse (CNAV - CCMSA - Saspa).</t>
    </r>
  </si>
  <si>
    <t>Minimum vieillesse Saspa</t>
  </si>
  <si>
    <t>Type d'allocation pour le minimum vieillesse (Aspa / ASV)</t>
  </si>
  <si>
    <r>
      <t>Milieu dans lequel travaille le bénéficiaire de l'AAH (milieu ordinaire / Esat</t>
    </r>
    <r>
      <rPr>
        <vertAlign val="superscript"/>
        <sz val="8"/>
        <color theme="1"/>
        <rFont val="Marianne"/>
        <family val="3"/>
      </rPr>
      <t>4</t>
    </r>
    <r>
      <rPr>
        <sz val="8"/>
        <color theme="1"/>
        <rFont val="Marianne"/>
        <family val="3"/>
      </rPr>
      <t xml:space="preserve"> / pas de travail)</t>
    </r>
  </si>
  <si>
    <t xml:space="preserve">Personnes hors champ car en incapacité de répondre pour une longue durée (mentalement ou physiquement) ou car décédées </t>
  </si>
  <si>
    <t>Caisse verseuse pour le minimum vieillesse (CNAV / Saspa / CCMSA)</t>
  </si>
  <si>
    <r>
      <rPr>
        <b/>
        <sz val="8"/>
        <color theme="1"/>
        <rFont val="Marianne"/>
        <family val="3"/>
      </rPr>
      <t>Note sur l’ancienneté &gt;</t>
    </r>
    <r>
      <rPr>
        <sz val="8"/>
        <color theme="1"/>
        <rFont val="Marianne"/>
        <family val="3"/>
      </rPr>
      <t xml:space="preserve"> Pour l’enquête BMS 2018, l’ancienneté dans chaque prestation pour les minima d’âge actif n’est pas celle au sens de l’ENIACRAMS. En effet, pour les minima d’âge actif, l’échantillon de l’enquête a été tiré dans la vague 2017 de l’ENIACRAMS or, à partir de cette vague le champ de l’ENIACRAMS a été élargi avec l’intégration des bénéficiaires âgés de 65 ans ou plus et des bénéficiaires nés entre le 2 et le 5 janvier ou entre le 1</t>
    </r>
    <r>
      <rPr>
        <vertAlign val="superscript"/>
        <sz val="8"/>
        <color theme="1"/>
        <rFont val="Marianne"/>
        <family val="3"/>
      </rPr>
      <t>er</t>
    </r>
    <r>
      <rPr>
        <sz val="8"/>
        <color theme="1"/>
        <rFont val="Marianne"/>
        <family val="3"/>
      </rPr>
      <t xml:space="preserve"> et le 4 avril ou entre le 1</t>
    </r>
    <r>
      <rPr>
        <vertAlign val="superscript"/>
        <sz val="8"/>
        <color theme="1"/>
        <rFont val="Marianne"/>
        <family val="3"/>
      </rPr>
      <t>er</t>
    </r>
    <r>
      <rPr>
        <sz val="8"/>
        <color theme="1"/>
        <rFont val="Marianne"/>
        <family val="3"/>
      </rPr>
      <t xml:space="preserve"> et le 4 juillet, en plus de ceux nés entre le 1</t>
    </r>
    <r>
      <rPr>
        <vertAlign val="superscript"/>
        <sz val="8"/>
        <color theme="1"/>
        <rFont val="Marianne"/>
        <family val="3"/>
      </rPr>
      <t>er</t>
    </r>
    <r>
      <rPr>
        <sz val="8"/>
        <color theme="1"/>
        <rFont val="Marianne"/>
        <family val="3"/>
      </rPr>
      <t xml:space="preserve"> et le 14 octobre. Ainsi, par construction, les bénéficiaires faisant partie de l’extension du champ ENIACRAMS n’ont pas d’ancienneté dans les minima au sens de l’ENIACRAMS mais ils peuvent pourtant en avoir en réalité. C’est pour cette raison que les variables des caisses ont été mobilisées pour construire une variable d’ancienneté dans chaque prestation. 
1. La strate 1 est divisée en trois modalités : région parisienne, la Martinique et La Réunion. Ainsi, la variable strate de tirage de département prend ici sept modalités : les trois mentionnées ci-avant, strate 2, strate 3, strate 4 et strate 5 (voir section « Le tirage des départements » pour plus de détails sur les strates).
2. La variable indicatrice suspicion de domiciliation administrative (respectivement suspicion de tutelle) n’a pas été mobilisée lorsqu'elle ne concernait qu'un nombre résiduel de bénéficiaires car, dans ce cas-là, il est délicat d’avoir totalement confiance dans la modélisation de la non-réponse.
3. CDAPH = commission des droits et de l’autonomie des personnes handicapées.
4. Esat = établissement et services d’aide par le travail.
5. Pour l’AAH, c’est la date de dernier avis de la CDAPH qui a été mobilisée car il n’existe pas de variables de meilleure qualité (variables issues de la CNAF : DDAVISAA pour le responsable de dossier et DDAVIAB2 pour le conjoint du responsable de dossier). Le nombre d’années d’ancienneté est défini comme la différence entre 2017 et l’année du dernier avis de la CDAPH. Pour la CCMSA, on ne dispose que d’une variable qui correspond à la date de début de droit sans information plus détaillée. On fait l’hypothèse qu’il s’agit aussi de la date de dernier avis de la CDAPH (les bénéficiaires de l’AAH issus de la CCMSA sont de toute façon très minoritaires : ils représentent 2,4 % de l’ensemble des bénéficiaires de l’AAH répondants et non-répondants).
6. Pour l’ASS, la variable mobilisée est celle renseignant le nombre total de jours où la prestation a été perçue depuis la première inscription à Pôle emploi (variable PJADD). Il s’agit donc d’une vraie ancienneté depuis la première perception mais cette dernière peut être discontinue s’il y a eu un ou plusieurs allers-retours dans la prestation.
7. Pour le RSA, c’est la date de première inscription dans la prestation qui a été mobilisée car il n’existe pas de variables de meilleure qualité (variable issue de la CNAF : RSDTDORI) : le nombre d’années d’ancienneté est défini comme la différence entre 2017 et l’année de première inscription. L’ancienneté prend donc également en compte les périodes pendant lesquelles l’individu a pu sortir de la prestation. Par ailleurs, aucune information n’est disponible pour les bénéficiaires du RSA issus de la CCMSA, ces derniers ont donc une ancienneté inconnue.
8. Pour la prime d’activité, c’est la date initiale de demande de la prestation qui a été mobilisée (variable issue de la CNAF : DTINIPPA). Le nombre d’années d’ancienneté est défini comme la différence entre 2017 et l’année de la demande donc comme la prime d’activité n’a été mise en place qu’à partir du 1er janvier 2016, soit l’ancienneté est nulle, soit elle est d’un an. Par ailleurs, aucune information n’est disponible pour les bénéficiaires de la prime d’activité issus de la CCMSA, ces derniers ont donc une ancienneté inconnue.
9. Pour le minimum vieillesse, c’est la date d’effet de l’allocation qui a été mobilisée. Le nombre d’années d’ancienneté est défini comme la différence entre 2017 et l’année de la date d’effet.
</t>
    </r>
    <r>
      <rPr>
        <b/>
        <sz val="8"/>
        <color theme="1"/>
        <rFont val="Marianne"/>
        <family val="3"/>
      </rPr>
      <t>Lecture &gt;</t>
    </r>
    <r>
      <rPr>
        <sz val="8"/>
        <color theme="1"/>
        <rFont val="Marianne"/>
        <family val="3"/>
      </rPr>
      <t xml:space="preserve"> La variable strate de tirage de département est introduite dans le modèle de non-réponse pour chacune des prestations.</t>
    </r>
  </si>
  <si>
    <r>
      <t xml:space="preserve">1. Les bénéficiaires hors-champ ne sont pas pris en compte ici pour la taille du sous-échantillon associé à la prestation puisque seuls les répondants et les non-répondants sont considérés pour le traitement de la non-réponse totale.
</t>
    </r>
    <r>
      <rPr>
        <b/>
        <sz val="8"/>
        <color theme="1"/>
        <rFont val="Marianne"/>
        <family val="3"/>
      </rPr>
      <t>Lecture &gt;</t>
    </r>
    <r>
      <rPr>
        <sz val="8"/>
        <color theme="1"/>
        <rFont val="Marianne"/>
        <family val="3"/>
      </rPr>
      <t xml:space="preserve"> Pour l’AAH seule, le sous-échantillon dans le champ de l'enquête compte 2 266 bénéficiaires, dont 1 750 répondants. La méthode employée pour constituer les GRH est celle de Haziza et Beaumont et elle a abouti à la constitution de six GRH qui permettent d’expliquer 95,9 % de la variance des probabilités de réponse estimées lors de la modélisation préalable de la non-réponse. La taille des GRH varie entre 103 et 911.</t>
    </r>
  </si>
  <si>
    <t>Milieu dans lequel travaille le bénéficiaire de l'AAH (milieu ordinaire / Esat / pas de travail)</t>
  </si>
  <si>
    <t>Les Dossiers de la DREES, n° 84,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</si>
</sst>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font>
      <sz val="11"/>
      <color theme="1"/>
      <name val="Calibri"/>
      <family val="2"/>
      <scheme val="minor"/>
    </font>
    <font>
      <b/>
      <sz val="10"/>
      <color theme="1"/>
      <name val="Arial"/>
      <family val="2"/>
    </font>
    <font>
      <i/>
      <sz val="9"/>
      <color rgb="FF403151"/>
      <name val="Calibri"/>
      <family val="2"/>
    </font>
    <font>
      <u/>
      <sz val="11"/>
      <color theme="10"/>
      <name val="Calibri"/>
      <family val="2"/>
      <scheme val="minor"/>
    </font>
    <font>
      <b/>
      <sz val="8"/>
      <color theme="1"/>
      <name val="Marianne"/>
      <family val="3"/>
    </font>
    <font>
      <u/>
      <sz val="8"/>
      <color theme="10"/>
      <name val="Marianne"/>
      <family val="3"/>
    </font>
    <font>
      <sz val="11"/>
      <color theme="1"/>
      <name val="Marianne"/>
      <family val="3"/>
    </font>
    <font>
      <sz val="8"/>
      <color theme="1"/>
      <name val="Marianne"/>
      <family val="3"/>
    </font>
    <font>
      <vertAlign val="superscript"/>
      <sz val="8"/>
      <color theme="1"/>
      <name val="Marianne"/>
      <family val="3"/>
    </font>
    <font>
      <sz val="8"/>
      <color theme="1"/>
      <name val="Marianne "/>
    </font>
    <font>
      <sz val="8"/>
      <color rgb="FF000000"/>
      <name val="Marianne"/>
      <family val="3"/>
    </font>
    <font>
      <b/>
      <sz val="8"/>
      <color rgb="FF000000"/>
      <name val="Marianne"/>
      <family val="3"/>
    </font>
    <font>
      <i/>
      <sz val="8"/>
      <color theme="1"/>
      <name val="Marianne"/>
      <family val="3"/>
    </font>
    <font>
      <b/>
      <vertAlign val="superscript"/>
      <sz val="8"/>
      <color theme="1"/>
      <name val="Marianne"/>
      <family val="3"/>
    </font>
    <font>
      <b/>
      <sz val="8"/>
      <color rgb="FF403151"/>
      <name val="Marianne"/>
      <family val="3"/>
    </font>
    <font>
      <b/>
      <i/>
      <sz val="8"/>
      <color rgb="FF403151"/>
      <name val="Marianne"/>
      <family val="3"/>
    </font>
    <font>
      <i/>
      <sz val="8"/>
      <color rgb="FF403151"/>
      <name val="Marianne"/>
      <family val="3"/>
    </font>
    <font>
      <sz val="9"/>
      <color indexed="81"/>
      <name val="Tahoma"/>
      <charset val="1"/>
    </font>
    <font>
      <b/>
      <sz val="9"/>
      <color indexed="81"/>
      <name val="Tahoma"/>
      <charset val="1"/>
    </font>
  </fonts>
  <fills count="4">
    <fill>
      <patternFill patternType="none"/>
    </fill>
    <fill>
      <patternFill patternType="gray125"/>
    </fill>
    <fill>
      <patternFill patternType="solid">
        <fgColor rgb="FFE4DFEC"/>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92">
    <xf numFmtId="0" fontId="0" fillId="0" borderId="0" xfId="0"/>
    <xf numFmtId="9" fontId="0" fillId="0" borderId="0" xfId="0" applyNumberFormat="1"/>
    <xf numFmtId="3" fontId="0" fillId="0" borderId="0" xfId="0" applyNumberFormat="1"/>
    <xf numFmtId="0" fontId="2" fillId="0" borderId="1" xfId="0" applyFont="1" applyBorder="1" applyAlignment="1">
      <alignment horizontal="center" vertical="center"/>
    </xf>
    <xf numFmtId="0" fontId="1" fillId="0" borderId="0" xfId="0" applyFont="1" applyAlignment="1">
      <alignment horizontal="left" vertical="center"/>
    </xf>
    <xf numFmtId="165" fontId="0" fillId="0" borderId="0" xfId="0" applyNumberFormat="1"/>
    <xf numFmtId="0" fontId="0" fillId="0" borderId="0" xfId="0" applyAlignment="1">
      <alignment vertical="center"/>
    </xf>
    <xf numFmtId="0" fontId="4" fillId="3" borderId="0" xfId="0" applyFont="1" applyFill="1" applyAlignment="1">
      <alignment vertical="center"/>
    </xf>
    <xf numFmtId="0" fontId="5" fillId="0" borderId="0" xfId="1" applyFont="1" applyAlignment="1">
      <alignment vertical="center"/>
    </xf>
    <xf numFmtId="0" fontId="6" fillId="0" borderId="0" xfId="0" applyFont="1"/>
    <xf numFmtId="0" fontId="7" fillId="0" borderId="0" xfId="0" applyFont="1"/>
    <xf numFmtId="0" fontId="4" fillId="0" borderId="0" xfId="0" applyFont="1"/>
    <xf numFmtId="0" fontId="7" fillId="0" borderId="1" xfId="0" applyFont="1" applyBorder="1"/>
    <xf numFmtId="0" fontId="7" fillId="0" borderId="1" xfId="0" applyFont="1" applyBorder="1" applyAlignment="1">
      <alignment horizontal="center" vertical="center" wrapText="1"/>
    </xf>
    <xf numFmtId="0" fontId="7" fillId="0" borderId="1" xfId="0" applyFont="1" applyBorder="1" applyAlignment="1">
      <alignment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7" fillId="0" borderId="1" xfId="0" quotePrefix="1" applyFont="1" applyBorder="1" applyAlignment="1">
      <alignment horizontal="center" vertical="center"/>
    </xf>
    <xf numFmtId="0" fontId="7" fillId="0" borderId="1" xfId="0" applyFont="1" applyBorder="1" applyAlignment="1">
      <alignment horizontal="left" vertical="center"/>
    </xf>
    <xf numFmtId="0" fontId="9"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2" xfId="0" applyFont="1" applyBorder="1" applyAlignment="1">
      <alignment horizontal="left" vertical="center"/>
    </xf>
    <xf numFmtId="3" fontId="10"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vertical="center"/>
    </xf>
    <xf numFmtId="3" fontId="10" fillId="0" borderId="3" xfId="0" applyNumberFormat="1" applyFont="1" applyBorder="1" applyAlignment="1">
      <alignment horizontal="center" vertical="center" wrapText="1"/>
    </xf>
    <xf numFmtId="3"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xf>
    <xf numFmtId="3" fontId="10" fillId="0" borderId="4" xfId="0" applyNumberFormat="1" applyFont="1" applyBorder="1" applyAlignment="1">
      <alignment horizontal="center" vertical="center" wrapText="1"/>
    </xf>
    <xf numFmtId="3"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4" fillId="0" borderId="1" xfId="0" applyFont="1" applyBorder="1" applyAlignment="1">
      <alignment horizontal="left" vertical="center"/>
    </xf>
    <xf numFmtId="3" fontId="1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7" fillId="0" borderId="5" xfId="0" applyFont="1" applyBorder="1" applyAlignment="1">
      <alignment vertical="center" wrapText="1"/>
    </xf>
    <xf numFmtId="0" fontId="10" fillId="0" borderId="0" xfId="0" applyFont="1"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left" vertical="center"/>
    </xf>
    <xf numFmtId="3" fontId="10" fillId="0" borderId="2" xfId="0" applyNumberFormat="1" applyFont="1" applyBorder="1" applyAlignment="1">
      <alignment horizontal="center" vertical="center"/>
    </xf>
    <xf numFmtId="0" fontId="10" fillId="0" borderId="3" xfId="0" applyFont="1" applyBorder="1" applyAlignment="1">
      <alignment horizontal="left" vertical="center"/>
    </xf>
    <xf numFmtId="3" fontId="10" fillId="0" borderId="3" xfId="0" applyNumberFormat="1" applyFont="1" applyBorder="1" applyAlignment="1">
      <alignment horizontal="center" vertical="center"/>
    </xf>
    <xf numFmtId="0" fontId="11" fillId="0" borderId="4" xfId="0" applyFont="1" applyBorder="1" applyAlignment="1">
      <alignment horizontal="left" vertical="center"/>
    </xf>
    <xf numFmtId="3" fontId="11" fillId="0" borderId="4"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center" vertical="center"/>
    </xf>
    <xf numFmtId="0" fontId="4" fillId="0" borderId="0" xfId="0" applyFont="1" applyAlignment="1">
      <alignment vertical="center"/>
    </xf>
    <xf numFmtId="0" fontId="12" fillId="0" borderId="0" xfId="0" applyFont="1" applyAlignment="1">
      <alignment horizontal="right"/>
    </xf>
    <xf numFmtId="165"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165" fontId="7" fillId="0" borderId="2" xfId="0" applyNumberFormat="1" applyFont="1" applyBorder="1" applyAlignment="1">
      <alignment horizontal="center" vertical="center"/>
    </xf>
    <xf numFmtId="165" fontId="7" fillId="0" borderId="3" xfId="0" applyNumberFormat="1" applyFont="1" applyBorder="1" applyAlignment="1">
      <alignment horizontal="center" vertical="center"/>
    </xf>
    <xf numFmtId="165" fontId="7" fillId="0" borderId="4"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7" fillId="0" borderId="5" xfId="0" applyFont="1" applyBorder="1" applyAlignment="1">
      <alignment horizontal="center" vertical="center" wrapText="1"/>
    </xf>
    <xf numFmtId="0" fontId="14" fillId="3" borderId="1" xfId="0" applyFont="1" applyFill="1" applyBorder="1" applyAlignment="1">
      <alignment horizontal="right" vertical="center"/>
    </xf>
    <xf numFmtId="3" fontId="14" fillId="3" borderId="1" xfId="0" applyNumberFormat="1" applyFont="1" applyFill="1" applyBorder="1" applyAlignment="1">
      <alignment horizontal="center" vertical="center"/>
    </xf>
    <xf numFmtId="0" fontId="14" fillId="2" borderId="1" xfId="0" applyFont="1" applyFill="1" applyBorder="1" applyAlignment="1">
      <alignment horizontal="right" vertical="center"/>
    </xf>
    <xf numFmtId="9" fontId="14" fillId="2" borderId="1" xfId="0" applyNumberFormat="1" applyFont="1" applyFill="1" applyBorder="1" applyAlignment="1">
      <alignment horizontal="center" vertical="center"/>
    </xf>
    <xf numFmtId="0" fontId="16" fillId="0" borderId="1" xfId="0" applyFont="1" applyBorder="1" applyAlignment="1">
      <alignment horizontal="right" vertical="center"/>
    </xf>
    <xf numFmtId="0" fontId="16" fillId="0" borderId="1" xfId="0" applyFont="1" applyBorder="1" applyAlignment="1">
      <alignment horizontal="center" vertical="center"/>
    </xf>
    <xf numFmtId="9" fontId="7" fillId="0" borderId="0" xfId="0" applyNumberFormat="1" applyFont="1"/>
    <xf numFmtId="0" fontId="4" fillId="0" borderId="0" xfId="0" applyFont="1" applyAlignment="1">
      <alignment vertical="center" wrapText="1"/>
    </xf>
    <xf numFmtId="0" fontId="7" fillId="0" borderId="0" xfId="0" applyFont="1" applyFill="1" applyBorder="1" applyAlignment="1">
      <alignment vertical="center" wrapText="1"/>
    </xf>
    <xf numFmtId="0" fontId="7" fillId="0" borderId="0" xfId="0" applyFont="1" applyAlignment="1">
      <alignment vertical="center"/>
    </xf>
    <xf numFmtId="165" fontId="15" fillId="0" borderId="5" xfId="0" applyNumberFormat="1" applyFont="1" applyBorder="1" applyAlignment="1">
      <alignment horizontal="center" vertical="center"/>
    </xf>
    <xf numFmtId="2" fontId="14" fillId="2" borderId="1"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165" fontId="16" fillId="0" borderId="5" xfId="0" applyNumberFormat="1" applyFont="1" applyBorder="1" applyAlignment="1">
      <alignment horizontal="center" vertical="center"/>
    </xf>
    <xf numFmtId="165"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7" fillId="0" borderId="6"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11" fillId="0" borderId="1" xfId="0" applyFont="1" applyBorder="1" applyAlignment="1">
      <alignment horizontal="left" vertical="center" wrapText="1"/>
    </xf>
    <xf numFmtId="0" fontId="4"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wrapText="1"/>
    </xf>
    <xf numFmtId="0" fontId="7" fillId="0" borderId="1" xfId="0" applyFont="1" applyBorder="1" applyAlignment="1">
      <alignment horizontal="center"/>
    </xf>
    <xf numFmtId="0" fontId="7" fillId="0" borderId="5"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sheetData>
    <row r="1" spans="1:7">
      <c r="A1" s="7" t="s">
        <v>195</v>
      </c>
    </row>
    <row r="2" spans="1:7">
      <c r="A2" s="7" t="s">
        <v>229</v>
      </c>
    </row>
    <row r="4" spans="1:7">
      <c r="A4" s="8" t="s">
        <v>194</v>
      </c>
      <c r="B4" s="10"/>
      <c r="C4" s="10"/>
      <c r="D4" s="10"/>
      <c r="E4" s="10"/>
      <c r="F4" s="10"/>
      <c r="G4" s="10"/>
    </row>
    <row r="5" spans="1:7">
      <c r="A5" s="8" t="s">
        <v>115</v>
      </c>
      <c r="B5" s="10"/>
      <c r="C5" s="10"/>
      <c r="D5" s="10"/>
      <c r="E5" s="10"/>
      <c r="F5" s="10"/>
      <c r="G5" s="10"/>
    </row>
    <row r="6" spans="1:7">
      <c r="A6" s="8" t="s">
        <v>18</v>
      </c>
      <c r="B6" s="10"/>
      <c r="C6" s="10"/>
      <c r="D6" s="10"/>
      <c r="E6" s="10"/>
      <c r="F6" s="10"/>
      <c r="G6" s="10"/>
    </row>
    <row r="7" spans="1:7">
      <c r="A7" s="8" t="s">
        <v>19</v>
      </c>
      <c r="B7" s="10"/>
      <c r="C7" s="10"/>
      <c r="D7" s="10"/>
      <c r="E7" s="10"/>
      <c r="F7" s="10"/>
      <c r="G7" s="10"/>
    </row>
    <row r="8" spans="1:7">
      <c r="A8" s="8" t="s">
        <v>27</v>
      </c>
      <c r="B8" s="10"/>
      <c r="C8" s="10"/>
      <c r="D8" s="10"/>
      <c r="E8" s="10"/>
      <c r="F8" s="10"/>
      <c r="G8" s="10"/>
    </row>
    <row r="9" spans="1:7">
      <c r="A9" s="8" t="s">
        <v>29</v>
      </c>
      <c r="B9" s="10"/>
      <c r="C9" s="10"/>
      <c r="D9" s="10"/>
      <c r="E9" s="10"/>
      <c r="F9" s="10"/>
      <c r="G9" s="10"/>
    </row>
    <row r="10" spans="1:7">
      <c r="A10" s="8" t="s">
        <v>38</v>
      </c>
      <c r="B10" s="10"/>
      <c r="C10" s="10"/>
      <c r="D10" s="10"/>
      <c r="E10" s="10"/>
      <c r="F10" s="10"/>
      <c r="G10" s="10"/>
    </row>
    <row r="11" spans="1:7">
      <c r="A11" s="8" t="s">
        <v>123</v>
      </c>
      <c r="B11" s="10"/>
      <c r="C11" s="10"/>
      <c r="D11" s="10"/>
      <c r="E11" s="10"/>
      <c r="F11" s="10"/>
      <c r="G11" s="10"/>
    </row>
    <row r="12" spans="1:7">
      <c r="A12" s="8" t="s">
        <v>124</v>
      </c>
      <c r="B12" s="10"/>
      <c r="C12" s="10"/>
      <c r="D12" s="10"/>
      <c r="E12" s="10"/>
      <c r="F12" s="10"/>
      <c r="G12" s="10"/>
    </row>
    <row r="13" spans="1:7">
      <c r="A13" s="8" t="s">
        <v>128</v>
      </c>
      <c r="B13" s="10"/>
      <c r="C13" s="10"/>
      <c r="D13" s="10"/>
      <c r="E13" s="10"/>
      <c r="F13" s="10"/>
      <c r="G13" s="10"/>
    </row>
    <row r="14" spans="1:7">
      <c r="A14" s="8" t="s">
        <v>140</v>
      </c>
      <c r="B14" s="10"/>
      <c r="C14" s="10"/>
      <c r="D14" s="10"/>
      <c r="E14" s="10"/>
      <c r="F14" s="10"/>
      <c r="G14" s="10"/>
    </row>
    <row r="15" spans="1:7">
      <c r="A15" s="8" t="s">
        <v>217</v>
      </c>
      <c r="B15" s="10"/>
      <c r="C15" s="10"/>
      <c r="D15" s="10"/>
      <c r="E15" s="10"/>
      <c r="F15" s="10"/>
      <c r="G15" s="10"/>
    </row>
    <row r="16" spans="1:7">
      <c r="A16" s="8" t="s">
        <v>150</v>
      </c>
      <c r="B16" s="10"/>
      <c r="C16" s="10"/>
      <c r="D16" s="10"/>
      <c r="E16" s="10"/>
      <c r="F16" s="10"/>
      <c r="G16" s="10"/>
    </row>
  </sheetData>
  <hyperlinks>
    <hyperlink ref="A4" location="'Tableau 1'!A1" display="Tableau 1. Taux de participation par prestation"/>
    <hyperlink ref="A5" location="'Tableau 2'!A1" display="Tableau 2. Synthèse du dernier contact"/>
    <hyperlink ref="A6" location="'Tableau 3'!A1" display="Tableau 3. Effectifs de bénéficiaires des revenus minima garantis d'âge actif au 31 décembre 2017 dans la base de sondage utile"/>
    <hyperlink ref="A7" location="'Tableau 4'!A1" display="Tableau 4. Effectifs cibles de questionnaires exploitables par prestation"/>
    <hyperlink ref="A8" location="'Tableau 5'!A1" display="Tableau 5. Taux de participation par prestation"/>
    <hyperlink ref="A9" location="'Tableau 6'!A1" display="Tableau 6. Effectifs cibles théoriques de l'échantillon global par prestation"/>
    <hyperlink ref="A10" location="'Tableau 7'!A1" display="Tableau 7. Effectifs de bénéficiaires par strate de département non exhaustive dans la base de sondage utile (fin 2017)"/>
    <hyperlink ref="A11" location="'Tableau 8'!A1" display="Tableau 8. Effectifs à échantillonner par prestation pour atteindre les effectifs cibles théoriques de l'échantillon global"/>
    <hyperlink ref="A12" location="'Tableau 9'!A1" display="Tableau 9. Répartition des bénéficiaires échantillonnés selon leur statut de réponse et taux de réponse à l'enquête par prestation"/>
    <hyperlink ref="A13" location="'Tableau 10'!A1" display="Tableau 10. Variables auxiliaires introduites dans les modèles de non-réponse selon la prestation"/>
    <hyperlink ref="A14" location="'Tableau 11'!A1" display="Tableau 11. Constitution des GRH selon la prestation"/>
    <hyperlink ref="A15" location="'Tableau annexe 3'!A1" display="Annexe 3. Taux d’adresses exploitées et taux de participation par départements"/>
    <hyperlink ref="A16" location="'Tableau annexe 4'!A1" display="Annexe 4. Liste des variables mobilisées pour le calage sur la base des bénéficiaires des minima d'âge acti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topLeftCell="A15" zoomScale="111" workbookViewId="0">
      <selection activeCell="H19" sqref="H19"/>
    </sheetView>
  </sheetViews>
  <sheetFormatPr baseColWidth="10" defaultRowHeight="15"/>
  <cols>
    <col min="1" max="1" width="5.140625" customWidth="1"/>
    <col min="2" max="2" width="23.140625" customWidth="1"/>
    <col min="3" max="3" width="14.85546875" customWidth="1"/>
    <col min="4" max="4" width="12.5703125" customWidth="1"/>
    <col min="5" max="5" width="11.7109375" customWidth="1"/>
    <col min="6" max="6" width="13.140625" customWidth="1"/>
    <col min="7" max="7" width="14.85546875" customWidth="1"/>
  </cols>
  <sheetData>
    <row r="1" spans="2:7" ht="24.75" customHeight="1">
      <c r="B1" s="85" t="s">
        <v>124</v>
      </c>
      <c r="C1" s="84"/>
      <c r="D1" s="84"/>
      <c r="E1" s="84"/>
      <c r="F1" s="84"/>
      <c r="G1" s="84"/>
    </row>
    <row r="2" spans="2:7">
      <c r="B2" s="10"/>
      <c r="C2" s="10"/>
      <c r="D2" s="10"/>
      <c r="E2" s="10"/>
      <c r="F2" s="10"/>
      <c r="G2" s="10"/>
    </row>
    <row r="3" spans="2:7" ht="38.25" customHeight="1">
      <c r="B3" s="21" t="s">
        <v>30</v>
      </c>
      <c r="C3" s="21" t="s">
        <v>204</v>
      </c>
      <c r="D3" s="56" t="s">
        <v>125</v>
      </c>
      <c r="E3" s="56" t="s">
        <v>126</v>
      </c>
      <c r="F3" s="56" t="s">
        <v>127</v>
      </c>
      <c r="G3" s="57" t="s">
        <v>205</v>
      </c>
    </row>
    <row r="4" spans="2:7">
      <c r="B4" s="23" t="s">
        <v>9</v>
      </c>
      <c r="C4" s="25">
        <v>2839</v>
      </c>
      <c r="D4" s="58">
        <v>61.641423036280386</v>
      </c>
      <c r="E4" s="58">
        <v>18.175413878126101</v>
      </c>
      <c r="F4" s="58">
        <v>20.18316308559352</v>
      </c>
      <c r="G4" s="58">
        <v>77.228596646072376</v>
      </c>
    </row>
    <row r="5" spans="2:7">
      <c r="B5" s="27" t="s">
        <v>3</v>
      </c>
      <c r="C5" s="29">
        <v>131</v>
      </c>
      <c r="D5" s="59">
        <v>81.679389312977108</v>
      </c>
      <c r="E5" s="59">
        <v>11.450381679389313</v>
      </c>
      <c r="F5" s="59">
        <v>6.8702290076335881</v>
      </c>
      <c r="G5" s="59">
        <v>87.704918032786878</v>
      </c>
    </row>
    <row r="6" spans="2:7">
      <c r="B6" s="27" t="s">
        <v>15</v>
      </c>
      <c r="C6" s="29">
        <v>154</v>
      </c>
      <c r="D6" s="59">
        <v>59.740259740259738</v>
      </c>
      <c r="E6" s="59">
        <v>16.883116883116884</v>
      </c>
      <c r="F6" s="59">
        <v>23.376623376623375</v>
      </c>
      <c r="G6" s="59">
        <v>77.966101694915253</v>
      </c>
    </row>
    <row r="7" spans="2:7">
      <c r="B7" s="27" t="s">
        <v>4</v>
      </c>
      <c r="C7" s="29">
        <v>17</v>
      </c>
      <c r="D7" s="59">
        <v>88.235294117647058</v>
      </c>
      <c r="E7" s="59">
        <v>5.8823529411764701</v>
      </c>
      <c r="F7" s="59">
        <v>5.8823529411764701</v>
      </c>
      <c r="G7" s="59">
        <v>93.75</v>
      </c>
    </row>
    <row r="8" spans="2:7">
      <c r="B8" s="27" t="s">
        <v>5</v>
      </c>
      <c r="C8" s="29">
        <v>1749</v>
      </c>
      <c r="D8" s="59">
        <v>75.071469411092053</v>
      </c>
      <c r="E8" s="59">
        <v>22.641509433962266</v>
      </c>
      <c r="F8" s="59">
        <v>2.2870211549456831</v>
      </c>
      <c r="G8" s="59">
        <v>76.82855471035694</v>
      </c>
    </row>
    <row r="9" spans="2:7">
      <c r="B9" s="27" t="s">
        <v>16</v>
      </c>
      <c r="C9" s="29">
        <v>25</v>
      </c>
      <c r="D9" s="59">
        <v>88</v>
      </c>
      <c r="E9" s="59">
        <v>12</v>
      </c>
      <c r="F9" s="59">
        <v>0</v>
      </c>
      <c r="G9" s="59">
        <v>88</v>
      </c>
    </row>
    <row r="10" spans="2:7">
      <c r="B10" s="27" t="s">
        <v>6</v>
      </c>
      <c r="C10" s="29">
        <v>112</v>
      </c>
      <c r="D10" s="59">
        <v>75.892857142857139</v>
      </c>
      <c r="E10" s="59">
        <v>21.428571428571427</v>
      </c>
      <c r="F10" s="59">
        <v>2.6785714285714284</v>
      </c>
      <c r="G10" s="59">
        <v>77.981651376146786</v>
      </c>
    </row>
    <row r="11" spans="2:7">
      <c r="B11" s="27" t="s">
        <v>10</v>
      </c>
      <c r="C11" s="29">
        <v>4499</v>
      </c>
      <c r="D11" s="59">
        <v>74.638808624138704</v>
      </c>
      <c r="E11" s="59">
        <v>23.916425872416092</v>
      </c>
      <c r="F11" s="59">
        <v>1.44476550344521</v>
      </c>
      <c r="G11" s="59">
        <v>75.732972485340554</v>
      </c>
    </row>
    <row r="12" spans="2:7">
      <c r="B12" s="27" t="s">
        <v>11</v>
      </c>
      <c r="C12" s="29">
        <v>869</v>
      </c>
      <c r="D12" s="59">
        <v>73.76294591484465</v>
      </c>
      <c r="E12" s="59">
        <v>25.431530494821637</v>
      </c>
      <c r="F12" s="59">
        <v>0.80552359033371701</v>
      </c>
      <c r="G12" s="59">
        <v>74.361948955916475</v>
      </c>
    </row>
    <row r="13" spans="2:7">
      <c r="B13" s="27" t="s">
        <v>7</v>
      </c>
      <c r="C13" s="29">
        <v>4300</v>
      </c>
      <c r="D13" s="59">
        <v>69.186046511627907</v>
      </c>
      <c r="E13" s="59">
        <v>28.744186046511626</v>
      </c>
      <c r="F13" s="59">
        <v>2.0697674418604652</v>
      </c>
      <c r="G13" s="59">
        <v>70.648302066017578</v>
      </c>
    </row>
    <row r="14" spans="2:7">
      <c r="B14" s="27" t="s">
        <v>31</v>
      </c>
      <c r="C14" s="29">
        <v>3138</v>
      </c>
      <c r="D14" s="59">
        <v>50.541746335245378</v>
      </c>
      <c r="E14" s="59">
        <v>31.261950286806883</v>
      </c>
      <c r="F14" s="59">
        <v>18.196303377947736</v>
      </c>
      <c r="G14" s="59">
        <v>61.784183872224382</v>
      </c>
    </row>
    <row r="15" spans="2:7">
      <c r="B15" s="27" t="s">
        <v>32</v>
      </c>
      <c r="C15" s="29">
        <v>241</v>
      </c>
      <c r="D15" s="59">
        <v>34.024896265560166</v>
      </c>
      <c r="E15" s="59">
        <v>17.012448132780083</v>
      </c>
      <c r="F15" s="59">
        <v>48.962655601659748</v>
      </c>
      <c r="G15" s="59">
        <v>66.666666666666657</v>
      </c>
    </row>
    <row r="16" spans="2:7">
      <c r="B16" s="31" t="s">
        <v>221</v>
      </c>
      <c r="C16" s="29">
        <v>493</v>
      </c>
      <c r="D16" s="60">
        <v>31.440162271805271</v>
      </c>
      <c r="E16" s="60">
        <v>36.713995943204871</v>
      </c>
      <c r="F16" s="60">
        <v>31.845841784989858</v>
      </c>
      <c r="G16" s="60">
        <v>46.130952380952387</v>
      </c>
    </row>
    <row r="17" spans="2:7">
      <c r="B17" s="35" t="s">
        <v>17</v>
      </c>
      <c r="C17" s="37">
        <v>18567</v>
      </c>
      <c r="D17" s="61">
        <v>65.605644422900838</v>
      </c>
      <c r="E17" s="61">
        <v>25.405288953519683</v>
      </c>
      <c r="F17" s="61">
        <v>8.9890666235794683</v>
      </c>
      <c r="G17" s="61">
        <v>72.085453899869805</v>
      </c>
    </row>
    <row r="18" spans="2:7">
      <c r="B18" s="10"/>
      <c r="C18" s="10"/>
      <c r="D18" s="10"/>
      <c r="E18" s="10"/>
      <c r="F18" s="10"/>
      <c r="G18" s="10"/>
    </row>
    <row r="19" spans="2:7" ht="141" customHeight="1">
      <c r="B19" s="84" t="s">
        <v>219</v>
      </c>
      <c r="C19" s="84"/>
      <c r="D19" s="84"/>
      <c r="E19" s="84"/>
      <c r="F19" s="84"/>
      <c r="G19" s="84"/>
    </row>
    <row r="20" spans="2:7">
      <c r="B20" s="10"/>
      <c r="C20" s="10"/>
      <c r="D20" s="10"/>
      <c r="E20" s="10"/>
      <c r="F20" s="10"/>
      <c r="G20" s="10"/>
    </row>
    <row r="21" spans="2:7">
      <c r="B21" s="10"/>
      <c r="C21" s="10"/>
      <c r="D21" s="10"/>
      <c r="E21" s="10"/>
      <c r="F21" s="10"/>
      <c r="G21" s="10"/>
    </row>
    <row r="22" spans="2:7">
      <c r="B22" s="10"/>
      <c r="C22" s="10"/>
      <c r="D22" s="10"/>
      <c r="E22" s="10"/>
      <c r="F22" s="10"/>
      <c r="G22" s="10"/>
    </row>
    <row r="23" spans="2:7">
      <c r="B23" s="10"/>
      <c r="C23" s="10"/>
      <c r="D23" s="10"/>
      <c r="E23" s="10"/>
      <c r="F23" s="10"/>
      <c r="G23" s="10"/>
    </row>
    <row r="24" spans="2:7">
      <c r="B24" s="10"/>
      <c r="C24" s="10"/>
      <c r="D24" s="10"/>
      <c r="E24" s="10"/>
      <c r="F24" s="10"/>
      <c r="G24" s="10"/>
    </row>
  </sheetData>
  <mergeCells count="2">
    <mergeCell ref="B19:G19"/>
    <mergeCell ref="B1:G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9"/>
  <sheetViews>
    <sheetView showGridLines="0" topLeftCell="A26" workbookViewId="0">
      <selection activeCell="J20" sqref="J20"/>
    </sheetView>
  </sheetViews>
  <sheetFormatPr baseColWidth="10" defaultRowHeight="15"/>
  <cols>
    <col min="1" max="1" width="4" customWidth="1"/>
    <col min="2" max="2" width="64.28515625" customWidth="1"/>
    <col min="6" max="6" width="13.7109375" customWidth="1"/>
    <col min="7" max="7" width="13.140625" customWidth="1"/>
    <col min="8" max="8" width="10.85546875" customWidth="1"/>
  </cols>
  <sheetData>
    <row r="1" spans="2:8">
      <c r="B1" s="85" t="s">
        <v>128</v>
      </c>
      <c r="C1" s="84"/>
      <c r="D1" s="84"/>
      <c r="E1" s="84"/>
      <c r="F1" s="84"/>
      <c r="G1" s="84"/>
      <c r="H1" s="84"/>
    </row>
    <row r="2" spans="2:8">
      <c r="B2" s="10"/>
      <c r="C2" s="10"/>
      <c r="D2" s="10"/>
      <c r="E2" s="10"/>
      <c r="F2" s="10"/>
      <c r="G2" s="10"/>
      <c r="H2" s="10"/>
    </row>
    <row r="3" spans="2:8" ht="36.75" customHeight="1">
      <c r="B3" s="10"/>
      <c r="C3" s="62" t="s">
        <v>9</v>
      </c>
      <c r="D3" s="62" t="s">
        <v>5</v>
      </c>
      <c r="E3" s="62" t="s">
        <v>7</v>
      </c>
      <c r="F3" s="56" t="s">
        <v>10</v>
      </c>
      <c r="G3" s="56" t="s">
        <v>136</v>
      </c>
      <c r="H3" s="56" t="s">
        <v>25</v>
      </c>
    </row>
    <row r="4" spans="2:8">
      <c r="B4" s="39" t="s">
        <v>206</v>
      </c>
      <c r="C4" s="16" t="s">
        <v>139</v>
      </c>
      <c r="D4" s="16" t="s">
        <v>139</v>
      </c>
      <c r="E4" s="16" t="s">
        <v>139</v>
      </c>
      <c r="F4" s="16" t="s">
        <v>139</v>
      </c>
      <c r="G4" s="16" t="s">
        <v>139</v>
      </c>
      <c r="H4" s="16" t="s">
        <v>139</v>
      </c>
    </row>
    <row r="5" spans="2:8">
      <c r="B5" s="39" t="s">
        <v>207</v>
      </c>
      <c r="C5" s="12"/>
      <c r="D5" s="12"/>
      <c r="E5" s="16" t="s">
        <v>139</v>
      </c>
      <c r="F5" s="12"/>
      <c r="G5" s="12"/>
      <c r="H5" s="12"/>
    </row>
    <row r="6" spans="2:8">
      <c r="B6" s="39" t="s">
        <v>208</v>
      </c>
      <c r="C6" s="16" t="s">
        <v>139</v>
      </c>
      <c r="D6" s="12"/>
      <c r="E6" s="12"/>
      <c r="F6" s="12"/>
      <c r="G6" s="12"/>
      <c r="H6" s="16" t="s">
        <v>139</v>
      </c>
    </row>
    <row r="7" spans="2:8">
      <c r="B7" s="39" t="s">
        <v>137</v>
      </c>
      <c r="C7" s="16" t="s">
        <v>139</v>
      </c>
      <c r="D7" s="16" t="s">
        <v>139</v>
      </c>
      <c r="E7" s="16" t="s">
        <v>139</v>
      </c>
      <c r="F7" s="16" t="s">
        <v>139</v>
      </c>
      <c r="G7" s="16" t="s">
        <v>139</v>
      </c>
      <c r="H7" s="16" t="s">
        <v>139</v>
      </c>
    </row>
    <row r="8" spans="2:8">
      <c r="B8" s="39" t="s">
        <v>129</v>
      </c>
      <c r="C8" s="16" t="s">
        <v>139</v>
      </c>
      <c r="D8" s="16" t="s">
        <v>139</v>
      </c>
      <c r="E8" s="16" t="s">
        <v>139</v>
      </c>
      <c r="F8" s="16" t="s">
        <v>139</v>
      </c>
      <c r="G8" s="16" t="s">
        <v>139</v>
      </c>
      <c r="H8" s="16" t="s">
        <v>139</v>
      </c>
    </row>
    <row r="9" spans="2:8">
      <c r="B9" s="39" t="s">
        <v>130</v>
      </c>
      <c r="C9" s="16" t="s">
        <v>139</v>
      </c>
      <c r="D9" s="16" t="s">
        <v>139</v>
      </c>
      <c r="E9" s="16" t="s">
        <v>139</v>
      </c>
      <c r="F9" s="16" t="s">
        <v>139</v>
      </c>
      <c r="G9" s="16" t="s">
        <v>139</v>
      </c>
      <c r="H9" s="16" t="s">
        <v>139</v>
      </c>
    </row>
    <row r="10" spans="2:8">
      <c r="B10" s="39" t="s">
        <v>131</v>
      </c>
      <c r="C10" s="16" t="s">
        <v>139</v>
      </c>
      <c r="D10" s="12"/>
      <c r="E10" s="16" t="s">
        <v>139</v>
      </c>
      <c r="F10" s="16" t="s">
        <v>139</v>
      </c>
      <c r="G10" s="16" t="s">
        <v>139</v>
      </c>
      <c r="H10" s="16" t="s">
        <v>139</v>
      </c>
    </row>
    <row r="11" spans="2:8">
      <c r="B11" s="39" t="s">
        <v>133</v>
      </c>
      <c r="C11" s="12"/>
      <c r="D11" s="16" t="s">
        <v>139</v>
      </c>
      <c r="E11" s="12"/>
      <c r="F11" s="12"/>
      <c r="G11" s="12"/>
      <c r="H11" s="12"/>
    </row>
    <row r="12" spans="2:8">
      <c r="B12" s="39" t="s">
        <v>132</v>
      </c>
      <c r="C12" s="12"/>
      <c r="D12" s="16" t="s">
        <v>139</v>
      </c>
      <c r="E12" s="12"/>
      <c r="F12" s="12"/>
      <c r="G12" s="12"/>
      <c r="H12" s="12"/>
    </row>
    <row r="13" spans="2:8">
      <c r="B13" s="39" t="s">
        <v>134</v>
      </c>
      <c r="C13" s="16" t="s">
        <v>139</v>
      </c>
      <c r="D13" s="12"/>
      <c r="E13" s="12"/>
      <c r="F13" s="12"/>
      <c r="G13" s="12"/>
      <c r="H13" s="12"/>
    </row>
    <row r="14" spans="2:8">
      <c r="B14" s="39" t="s">
        <v>209</v>
      </c>
      <c r="C14" s="16" t="s">
        <v>139</v>
      </c>
      <c r="D14" s="12"/>
      <c r="E14" s="12"/>
      <c r="F14" s="12"/>
      <c r="G14" s="12"/>
      <c r="H14" s="12"/>
    </row>
    <row r="15" spans="2:8" ht="22.5">
      <c r="B15" s="39" t="s">
        <v>149</v>
      </c>
      <c r="C15" s="16" t="s">
        <v>139</v>
      </c>
      <c r="D15" s="12"/>
      <c r="E15" s="12"/>
      <c r="F15" s="12"/>
      <c r="G15" s="12"/>
      <c r="H15" s="12"/>
    </row>
    <row r="16" spans="2:8" ht="24.75" customHeight="1">
      <c r="B16" s="39" t="s">
        <v>223</v>
      </c>
      <c r="C16" s="16" t="s">
        <v>139</v>
      </c>
      <c r="D16" s="12"/>
      <c r="E16" s="12"/>
      <c r="F16" s="12"/>
      <c r="G16" s="12"/>
      <c r="H16" s="12"/>
    </row>
    <row r="17" spans="2:8">
      <c r="B17" s="39" t="s">
        <v>225</v>
      </c>
      <c r="C17" s="12"/>
      <c r="D17" s="12"/>
      <c r="E17" s="12"/>
      <c r="F17" s="12"/>
      <c r="G17" s="12"/>
      <c r="H17" s="16" t="s">
        <v>139</v>
      </c>
    </row>
    <row r="18" spans="2:8">
      <c r="B18" s="39" t="s">
        <v>222</v>
      </c>
      <c r="C18" s="12"/>
      <c r="D18" s="12"/>
      <c r="E18" s="12"/>
      <c r="F18" s="12"/>
      <c r="G18" s="12"/>
      <c r="H18" s="16" t="s">
        <v>139</v>
      </c>
    </row>
    <row r="19" spans="2:8" ht="22.5">
      <c r="B19" s="39" t="s">
        <v>138</v>
      </c>
      <c r="C19" s="12"/>
      <c r="D19" s="12"/>
      <c r="E19" s="12"/>
      <c r="F19" s="12"/>
      <c r="G19" s="12"/>
      <c r="H19" s="16" t="s">
        <v>139</v>
      </c>
    </row>
    <row r="20" spans="2:8">
      <c r="B20" s="39" t="s">
        <v>135</v>
      </c>
      <c r="C20" s="12"/>
      <c r="D20" s="12"/>
      <c r="E20" s="12"/>
      <c r="F20" s="12"/>
      <c r="G20" s="12"/>
      <c r="H20" s="16" t="s">
        <v>139</v>
      </c>
    </row>
    <row r="21" spans="2:8">
      <c r="B21" s="39" t="s">
        <v>210</v>
      </c>
      <c r="C21" s="16" t="s">
        <v>139</v>
      </c>
      <c r="D21" s="12"/>
      <c r="E21" s="12"/>
      <c r="F21" s="12"/>
      <c r="G21" s="12"/>
      <c r="H21" s="12"/>
    </row>
    <row r="22" spans="2:8">
      <c r="B22" s="39" t="s">
        <v>211</v>
      </c>
      <c r="C22" s="12"/>
      <c r="D22" s="16" t="s">
        <v>139</v>
      </c>
      <c r="E22" s="12"/>
      <c r="F22" s="12"/>
      <c r="G22" s="12"/>
      <c r="H22" s="12"/>
    </row>
    <row r="23" spans="2:8">
      <c r="B23" s="39" t="s">
        <v>212</v>
      </c>
      <c r="C23" s="12"/>
      <c r="D23" s="12"/>
      <c r="E23" s="16" t="s">
        <v>139</v>
      </c>
      <c r="F23" s="12"/>
      <c r="G23" s="16" t="s">
        <v>139</v>
      </c>
      <c r="H23" s="12"/>
    </row>
    <row r="24" spans="2:8">
      <c r="B24" s="39" t="s">
        <v>213</v>
      </c>
      <c r="C24" s="12"/>
      <c r="D24" s="12"/>
      <c r="E24" s="12"/>
      <c r="F24" s="16" t="s">
        <v>139</v>
      </c>
      <c r="G24" s="12"/>
      <c r="H24" s="12"/>
    </row>
    <row r="25" spans="2:8">
      <c r="B25" s="39" t="s">
        <v>214</v>
      </c>
      <c r="C25" s="12"/>
      <c r="D25" s="12"/>
      <c r="E25" s="12"/>
      <c r="F25" s="12"/>
      <c r="G25" s="12"/>
      <c r="H25" s="16" t="s">
        <v>139</v>
      </c>
    </row>
    <row r="26" spans="2:8">
      <c r="B26" s="10"/>
      <c r="C26" s="10"/>
      <c r="D26" s="10"/>
      <c r="E26" s="10"/>
      <c r="F26" s="10"/>
      <c r="G26" s="10"/>
      <c r="H26" s="10"/>
    </row>
    <row r="27" spans="2:8" ht="145.5" customHeight="1">
      <c r="B27" s="84" t="s">
        <v>226</v>
      </c>
      <c r="C27" s="84"/>
      <c r="D27" s="84"/>
      <c r="E27" s="84"/>
      <c r="F27" s="84"/>
      <c r="G27" s="84"/>
      <c r="H27" s="84"/>
    </row>
    <row r="28" spans="2:8" ht="279" customHeight="1">
      <c r="B28" s="84"/>
      <c r="C28" s="84"/>
      <c r="D28" s="84"/>
      <c r="E28" s="84"/>
      <c r="F28" s="84"/>
      <c r="G28" s="84"/>
      <c r="H28" s="84"/>
    </row>
    <row r="29" spans="2:8">
      <c r="B29" s="10"/>
      <c r="C29" s="10"/>
      <c r="D29" s="10"/>
      <c r="E29" s="10"/>
      <c r="F29" s="10"/>
      <c r="G29" s="10"/>
      <c r="H29" s="10"/>
    </row>
  </sheetData>
  <mergeCells count="2">
    <mergeCell ref="B27:H28"/>
    <mergeCell ref="B1:H1"/>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showGridLines="0" topLeftCell="A3" workbookViewId="0">
      <selection activeCell="K15" sqref="K15"/>
    </sheetView>
  </sheetViews>
  <sheetFormatPr baseColWidth="10" defaultRowHeight="15"/>
  <cols>
    <col min="1" max="1" width="3.28515625" customWidth="1"/>
    <col min="2" max="2" width="30.5703125" customWidth="1"/>
    <col min="3" max="3" width="12.85546875" customWidth="1"/>
    <col min="5" max="5" width="22.28515625" customWidth="1"/>
    <col min="7" max="7" width="12.85546875" customWidth="1"/>
  </cols>
  <sheetData>
    <row r="1" spans="2:9">
      <c r="B1" s="52" t="s">
        <v>140</v>
      </c>
      <c r="C1" s="10"/>
      <c r="D1" s="10"/>
      <c r="E1" s="10"/>
      <c r="F1" s="10"/>
      <c r="G1" s="10"/>
      <c r="H1" s="10"/>
      <c r="I1" s="10"/>
    </row>
    <row r="2" spans="2:9">
      <c r="B2" s="10"/>
      <c r="C2" s="10"/>
      <c r="D2" s="10"/>
      <c r="E2" s="10"/>
      <c r="F2" s="10"/>
      <c r="G2" s="10"/>
      <c r="H2" s="10"/>
      <c r="I2" s="10"/>
    </row>
    <row r="3" spans="2:9" ht="51.75" customHeight="1">
      <c r="B3" s="63"/>
      <c r="C3" s="13" t="s">
        <v>215</v>
      </c>
      <c r="D3" s="13" t="s">
        <v>141</v>
      </c>
      <c r="E3" s="13" t="s">
        <v>142</v>
      </c>
      <c r="F3" s="13" t="s">
        <v>143</v>
      </c>
      <c r="G3" s="13" t="s">
        <v>148</v>
      </c>
      <c r="H3" s="13" t="s">
        <v>144</v>
      </c>
      <c r="I3" s="13" t="s">
        <v>145</v>
      </c>
    </row>
    <row r="4" spans="2:9">
      <c r="B4" s="19" t="s">
        <v>9</v>
      </c>
      <c r="C4" s="15">
        <v>2266</v>
      </c>
      <c r="D4" s="15">
        <v>1750</v>
      </c>
      <c r="E4" s="16" t="s">
        <v>146</v>
      </c>
      <c r="F4" s="16">
        <v>6</v>
      </c>
      <c r="G4" s="38">
        <v>95.9</v>
      </c>
      <c r="H4" s="16">
        <v>103</v>
      </c>
      <c r="I4" s="16">
        <v>911</v>
      </c>
    </row>
    <row r="5" spans="2:9">
      <c r="B5" s="19" t="s">
        <v>5</v>
      </c>
      <c r="C5" s="15">
        <v>1709</v>
      </c>
      <c r="D5" s="15">
        <v>1313</v>
      </c>
      <c r="E5" s="16" t="s">
        <v>147</v>
      </c>
      <c r="F5" s="16">
        <v>9</v>
      </c>
      <c r="G5" s="38">
        <v>93.3</v>
      </c>
      <c r="H5" s="16">
        <v>155</v>
      </c>
      <c r="I5" s="16">
        <v>205</v>
      </c>
    </row>
    <row r="6" spans="2:9">
      <c r="B6" s="19" t="s">
        <v>7</v>
      </c>
      <c r="C6" s="15">
        <v>4211</v>
      </c>
      <c r="D6" s="15">
        <v>2975</v>
      </c>
      <c r="E6" s="16" t="s">
        <v>146</v>
      </c>
      <c r="F6" s="16">
        <v>8</v>
      </c>
      <c r="G6" s="38">
        <v>95.3</v>
      </c>
      <c r="H6" s="16">
        <v>170</v>
      </c>
      <c r="I6" s="16">
        <v>943</v>
      </c>
    </row>
    <row r="7" spans="2:9">
      <c r="B7" s="19" t="s">
        <v>10</v>
      </c>
      <c r="C7" s="15">
        <v>4499</v>
      </c>
      <c r="D7" s="15">
        <v>3358</v>
      </c>
      <c r="E7" s="16" t="s">
        <v>147</v>
      </c>
      <c r="F7" s="16">
        <v>16</v>
      </c>
      <c r="G7" s="38">
        <v>98</v>
      </c>
      <c r="H7" s="16">
        <v>253</v>
      </c>
      <c r="I7" s="16">
        <v>302</v>
      </c>
    </row>
    <row r="8" spans="2:9">
      <c r="B8" s="19" t="s">
        <v>136</v>
      </c>
      <c r="C8" s="16">
        <v>862</v>
      </c>
      <c r="D8" s="16">
        <v>641</v>
      </c>
      <c r="E8" s="16" t="s">
        <v>147</v>
      </c>
      <c r="F8" s="16">
        <v>8</v>
      </c>
      <c r="G8" s="38">
        <v>92</v>
      </c>
      <c r="H8" s="16">
        <v>102</v>
      </c>
      <c r="I8" s="16">
        <v>112</v>
      </c>
    </row>
    <row r="9" spans="2:9">
      <c r="B9" s="19" t="s">
        <v>25</v>
      </c>
      <c r="C9" s="15">
        <v>3026</v>
      </c>
      <c r="D9" s="15">
        <v>1823</v>
      </c>
      <c r="E9" s="16" t="s">
        <v>146</v>
      </c>
      <c r="F9" s="16">
        <v>6</v>
      </c>
      <c r="G9" s="38">
        <v>95.2</v>
      </c>
      <c r="H9" s="16">
        <v>183</v>
      </c>
      <c r="I9" s="16">
        <v>830</v>
      </c>
    </row>
    <row r="10" spans="2:9">
      <c r="B10" s="10"/>
      <c r="C10" s="10"/>
      <c r="D10" s="10"/>
      <c r="E10" s="10"/>
      <c r="F10" s="10"/>
      <c r="G10" s="10"/>
      <c r="H10" s="10"/>
      <c r="I10" s="10"/>
    </row>
    <row r="11" spans="2:9" ht="75" customHeight="1">
      <c r="B11" s="84" t="s">
        <v>227</v>
      </c>
      <c r="C11" s="84"/>
      <c r="D11" s="84"/>
      <c r="E11" s="84"/>
      <c r="F11" s="84"/>
      <c r="G11" s="84"/>
      <c r="H11" s="84"/>
      <c r="I11" s="84"/>
    </row>
  </sheetData>
  <mergeCells count="1">
    <mergeCell ref="B11:I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6"/>
  <sheetViews>
    <sheetView showGridLines="0" workbookViewId="0">
      <selection activeCell="J18" sqref="J18"/>
    </sheetView>
  </sheetViews>
  <sheetFormatPr baseColWidth="10" defaultRowHeight="15"/>
  <cols>
    <col min="1" max="1" width="6.5703125" customWidth="1"/>
    <col min="2" max="2" width="26.140625" customWidth="1"/>
    <col min="4" max="4" width="16.42578125" customWidth="1"/>
    <col min="6" max="6" width="18.7109375" customWidth="1"/>
    <col min="7" max="7" width="15.85546875" customWidth="1"/>
  </cols>
  <sheetData>
    <row r="1" spans="1:8" ht="15" customHeight="1">
      <c r="A1" s="4"/>
      <c r="B1" s="64" t="s">
        <v>217</v>
      </c>
      <c r="C1" s="64"/>
      <c r="D1" s="64"/>
      <c r="E1" s="64"/>
      <c r="F1" s="64"/>
      <c r="G1" s="10"/>
      <c r="H1" s="10"/>
    </row>
    <row r="2" spans="1:8" ht="15" customHeight="1">
      <c r="A2" s="4"/>
      <c r="B2" s="64"/>
      <c r="C2" s="64"/>
      <c r="D2" s="64"/>
      <c r="E2" s="64"/>
      <c r="F2" s="64"/>
      <c r="G2" s="10"/>
      <c r="H2" s="10"/>
    </row>
    <row r="3" spans="1:8">
      <c r="B3" s="10"/>
      <c r="C3" s="90" t="s">
        <v>112</v>
      </c>
      <c r="D3" s="91"/>
      <c r="E3" s="90" t="s">
        <v>111</v>
      </c>
      <c r="F3" s="90"/>
      <c r="G3" s="90"/>
      <c r="H3" s="10"/>
    </row>
    <row r="4" spans="1:8" ht="22.5">
      <c r="B4" s="10"/>
      <c r="C4" s="16" t="s">
        <v>110</v>
      </c>
      <c r="D4" s="65" t="s">
        <v>43</v>
      </c>
      <c r="E4" s="13" t="s">
        <v>110</v>
      </c>
      <c r="F4" s="13" t="s">
        <v>113</v>
      </c>
      <c r="G4" s="13" t="s">
        <v>43</v>
      </c>
      <c r="H4" s="10"/>
    </row>
    <row r="5" spans="1:8">
      <c r="B5" s="66" t="s">
        <v>39</v>
      </c>
      <c r="C5" s="67">
        <v>18251</v>
      </c>
      <c r="D5" s="76">
        <v>99.9</v>
      </c>
      <c r="E5" s="67">
        <v>12184</v>
      </c>
      <c r="F5" s="80">
        <v>66.8</v>
      </c>
      <c r="G5" s="80">
        <v>66.7</v>
      </c>
      <c r="H5" s="10"/>
    </row>
    <row r="6" spans="1:8">
      <c r="B6" s="68" t="s">
        <v>44</v>
      </c>
      <c r="C6" s="69"/>
      <c r="D6" s="77"/>
      <c r="E6" s="69"/>
      <c r="F6" s="77"/>
      <c r="G6" s="78"/>
      <c r="H6" s="10"/>
    </row>
    <row r="7" spans="1:8">
      <c r="B7" s="70" t="s">
        <v>45</v>
      </c>
      <c r="C7" s="71">
        <v>161</v>
      </c>
      <c r="D7" s="79">
        <v>100</v>
      </c>
      <c r="E7" s="71">
        <v>102</v>
      </c>
      <c r="F7" s="81">
        <v>63.4</v>
      </c>
      <c r="G7" s="81">
        <v>63.4</v>
      </c>
      <c r="H7" s="10"/>
    </row>
    <row r="8" spans="1:8">
      <c r="B8" s="70" t="s">
        <v>46</v>
      </c>
      <c r="C8" s="71">
        <v>164</v>
      </c>
      <c r="D8" s="79">
        <v>100</v>
      </c>
      <c r="E8" s="71">
        <v>120</v>
      </c>
      <c r="F8" s="81">
        <v>73.2</v>
      </c>
      <c r="G8" s="81">
        <v>73.2</v>
      </c>
      <c r="H8" s="10"/>
    </row>
    <row r="9" spans="1:8">
      <c r="B9" s="70" t="s">
        <v>47</v>
      </c>
      <c r="C9" s="71">
        <v>432</v>
      </c>
      <c r="D9" s="79">
        <v>100</v>
      </c>
      <c r="E9" s="71">
        <v>235</v>
      </c>
      <c r="F9" s="81">
        <v>54.4</v>
      </c>
      <c r="G9" s="81">
        <v>54.4</v>
      </c>
      <c r="H9" s="10"/>
    </row>
    <row r="10" spans="1:8">
      <c r="B10" s="70" t="s">
        <v>48</v>
      </c>
      <c r="C10" s="71">
        <v>189</v>
      </c>
      <c r="D10" s="79">
        <v>100</v>
      </c>
      <c r="E10" s="71">
        <v>138</v>
      </c>
      <c r="F10" s="81">
        <v>73</v>
      </c>
      <c r="G10" s="81">
        <v>73</v>
      </c>
      <c r="H10" s="10"/>
    </row>
    <row r="11" spans="1:8">
      <c r="B11" s="70" t="s">
        <v>49</v>
      </c>
      <c r="C11" s="71">
        <v>191</v>
      </c>
      <c r="D11" s="79">
        <v>100</v>
      </c>
      <c r="E11" s="71">
        <v>126</v>
      </c>
      <c r="F11" s="81">
        <v>66</v>
      </c>
      <c r="G11" s="81">
        <v>66</v>
      </c>
      <c r="H11" s="10"/>
    </row>
    <row r="12" spans="1:8">
      <c r="B12" s="70" t="s">
        <v>50</v>
      </c>
      <c r="C12" s="71">
        <v>80</v>
      </c>
      <c r="D12" s="79">
        <v>100</v>
      </c>
      <c r="E12" s="71">
        <v>38</v>
      </c>
      <c r="F12" s="81">
        <v>47.5</v>
      </c>
      <c r="G12" s="81">
        <v>47.5</v>
      </c>
      <c r="H12" s="10"/>
    </row>
    <row r="13" spans="1:8">
      <c r="B13" s="70" t="s">
        <v>51</v>
      </c>
      <c r="C13" s="71">
        <v>754</v>
      </c>
      <c r="D13" s="79">
        <v>99.9</v>
      </c>
      <c r="E13" s="71">
        <v>489</v>
      </c>
      <c r="F13" s="81">
        <v>64.900000000000006</v>
      </c>
      <c r="G13" s="81">
        <v>64.8</v>
      </c>
      <c r="H13" s="10"/>
    </row>
    <row r="14" spans="1:8">
      <c r="B14" s="70" t="s">
        <v>52</v>
      </c>
      <c r="C14" s="71">
        <v>341</v>
      </c>
      <c r="D14" s="79">
        <v>100</v>
      </c>
      <c r="E14" s="71">
        <v>284</v>
      </c>
      <c r="F14" s="81">
        <v>83.3</v>
      </c>
      <c r="G14" s="81">
        <v>83.3</v>
      </c>
      <c r="H14" s="10"/>
    </row>
    <row r="15" spans="1:8">
      <c r="B15" s="70" t="s">
        <v>53</v>
      </c>
      <c r="C15" s="71">
        <v>109</v>
      </c>
      <c r="D15" s="79">
        <v>100</v>
      </c>
      <c r="E15" s="71">
        <v>83</v>
      </c>
      <c r="F15" s="81">
        <v>76.099999999999994</v>
      </c>
      <c r="G15" s="81">
        <v>76.099999999999994</v>
      </c>
      <c r="H15" s="10"/>
    </row>
    <row r="16" spans="1:8">
      <c r="B16" s="70" t="s">
        <v>54</v>
      </c>
      <c r="C16" s="71">
        <v>170</v>
      </c>
      <c r="D16" s="79">
        <v>100</v>
      </c>
      <c r="E16" s="71">
        <v>115</v>
      </c>
      <c r="F16" s="81">
        <v>67.599999999999994</v>
      </c>
      <c r="G16" s="81">
        <v>67.599999999999994</v>
      </c>
      <c r="H16" s="10"/>
    </row>
    <row r="17" spans="2:8">
      <c r="B17" s="70" t="s">
        <v>55</v>
      </c>
      <c r="C17" s="71">
        <v>95</v>
      </c>
      <c r="D17" s="79">
        <v>100</v>
      </c>
      <c r="E17" s="71">
        <v>53</v>
      </c>
      <c r="F17" s="81">
        <v>55.8</v>
      </c>
      <c r="G17" s="81">
        <v>55.8</v>
      </c>
      <c r="H17" s="10"/>
    </row>
    <row r="18" spans="2:8">
      <c r="B18" s="70" t="s">
        <v>56</v>
      </c>
      <c r="C18" s="71">
        <v>181</v>
      </c>
      <c r="D18" s="79">
        <v>100</v>
      </c>
      <c r="E18" s="71">
        <v>116</v>
      </c>
      <c r="F18" s="81">
        <v>64.099999999999994</v>
      </c>
      <c r="G18" s="81">
        <v>64.099999999999994</v>
      </c>
      <c r="H18" s="10"/>
    </row>
    <row r="19" spans="2:8">
      <c r="B19" s="70" t="s">
        <v>57</v>
      </c>
      <c r="C19" s="71">
        <v>176</v>
      </c>
      <c r="D19" s="79">
        <v>99.4</v>
      </c>
      <c r="E19" s="71">
        <v>101</v>
      </c>
      <c r="F19" s="81">
        <v>57.4</v>
      </c>
      <c r="G19" s="81">
        <v>57.1</v>
      </c>
      <c r="H19" s="10"/>
    </row>
    <row r="20" spans="2:8">
      <c r="B20" s="70" t="s">
        <v>58</v>
      </c>
      <c r="C20" s="71">
        <v>115</v>
      </c>
      <c r="D20" s="79">
        <v>100</v>
      </c>
      <c r="E20" s="71">
        <v>80</v>
      </c>
      <c r="F20" s="81">
        <v>69.599999999999994</v>
      </c>
      <c r="G20" s="81">
        <v>69.599999999999994</v>
      </c>
      <c r="H20" s="10"/>
    </row>
    <row r="21" spans="2:8">
      <c r="B21" s="70" t="s">
        <v>59</v>
      </c>
      <c r="C21" s="71">
        <v>188</v>
      </c>
      <c r="D21" s="79">
        <v>100</v>
      </c>
      <c r="E21" s="71">
        <v>116</v>
      </c>
      <c r="F21" s="81">
        <v>61.7</v>
      </c>
      <c r="G21" s="81">
        <v>61.7</v>
      </c>
      <c r="H21" s="10"/>
    </row>
    <row r="22" spans="2:8">
      <c r="B22" s="70" t="s">
        <v>60</v>
      </c>
      <c r="C22" s="71">
        <v>157</v>
      </c>
      <c r="D22" s="79">
        <v>100</v>
      </c>
      <c r="E22" s="71">
        <v>101</v>
      </c>
      <c r="F22" s="81">
        <v>64.3</v>
      </c>
      <c r="G22" s="81">
        <v>64.3</v>
      </c>
      <c r="H22" s="10"/>
    </row>
    <row r="23" spans="2:8">
      <c r="B23" s="70" t="s">
        <v>61</v>
      </c>
      <c r="C23" s="71">
        <v>383</v>
      </c>
      <c r="D23" s="79">
        <v>100</v>
      </c>
      <c r="E23" s="71">
        <v>271</v>
      </c>
      <c r="F23" s="81">
        <v>70.8</v>
      </c>
      <c r="G23" s="81">
        <v>70.8</v>
      </c>
      <c r="H23" s="10"/>
    </row>
    <row r="24" spans="2:8">
      <c r="B24" s="70" t="s">
        <v>62</v>
      </c>
      <c r="C24" s="71">
        <v>354</v>
      </c>
      <c r="D24" s="79">
        <v>100</v>
      </c>
      <c r="E24" s="71">
        <v>220</v>
      </c>
      <c r="F24" s="81">
        <v>62.1</v>
      </c>
      <c r="G24" s="81">
        <v>62.1</v>
      </c>
      <c r="H24" s="10"/>
    </row>
    <row r="25" spans="2:8">
      <c r="B25" s="70" t="s">
        <v>63</v>
      </c>
      <c r="C25" s="71">
        <v>427</v>
      </c>
      <c r="D25" s="79">
        <v>99.8</v>
      </c>
      <c r="E25" s="71">
        <v>297</v>
      </c>
      <c r="F25" s="81">
        <v>69.599999999999994</v>
      </c>
      <c r="G25" s="81">
        <v>69.400000000000006</v>
      </c>
      <c r="H25" s="10"/>
    </row>
    <row r="26" spans="2:8">
      <c r="B26" s="70" t="s">
        <v>64</v>
      </c>
      <c r="C26" s="71">
        <v>420</v>
      </c>
      <c r="D26" s="79">
        <v>99.5</v>
      </c>
      <c r="E26" s="71">
        <v>255</v>
      </c>
      <c r="F26" s="81">
        <v>60.7</v>
      </c>
      <c r="G26" s="81">
        <v>60.4</v>
      </c>
      <c r="H26" s="10"/>
    </row>
    <row r="27" spans="2:8">
      <c r="B27" s="70" t="s">
        <v>65</v>
      </c>
      <c r="C27" s="71">
        <v>308</v>
      </c>
      <c r="D27" s="79">
        <v>95.7</v>
      </c>
      <c r="E27" s="71">
        <v>187</v>
      </c>
      <c r="F27" s="81">
        <v>60.7</v>
      </c>
      <c r="G27" s="81">
        <v>58.1</v>
      </c>
      <c r="H27" s="10"/>
    </row>
    <row r="28" spans="2:8">
      <c r="B28" s="70" t="s">
        <v>66</v>
      </c>
      <c r="C28" s="71">
        <v>97</v>
      </c>
      <c r="D28" s="79">
        <v>99</v>
      </c>
      <c r="E28" s="71">
        <v>55</v>
      </c>
      <c r="F28" s="81">
        <v>56.7</v>
      </c>
      <c r="G28" s="81">
        <v>56.1</v>
      </c>
      <c r="H28" s="10"/>
    </row>
    <row r="29" spans="2:8">
      <c r="B29" s="70" t="s">
        <v>67</v>
      </c>
      <c r="C29" s="71">
        <v>354</v>
      </c>
      <c r="D29" s="79">
        <v>100</v>
      </c>
      <c r="E29" s="71">
        <v>251</v>
      </c>
      <c r="F29" s="81">
        <v>70.900000000000006</v>
      </c>
      <c r="G29" s="81">
        <v>70.900000000000006</v>
      </c>
      <c r="H29" s="10"/>
    </row>
    <row r="30" spans="2:8">
      <c r="B30" s="70" t="s">
        <v>68</v>
      </c>
      <c r="C30" s="71">
        <v>89</v>
      </c>
      <c r="D30" s="79">
        <v>100</v>
      </c>
      <c r="E30" s="71">
        <v>63</v>
      </c>
      <c r="F30" s="81">
        <v>70.8</v>
      </c>
      <c r="G30" s="81">
        <v>70.8</v>
      </c>
      <c r="H30" s="10"/>
    </row>
    <row r="31" spans="2:8">
      <c r="B31" s="70" t="s">
        <v>69</v>
      </c>
      <c r="C31" s="71">
        <v>177</v>
      </c>
      <c r="D31" s="79">
        <v>100</v>
      </c>
      <c r="E31" s="71">
        <v>109</v>
      </c>
      <c r="F31" s="81">
        <v>61.6</v>
      </c>
      <c r="G31" s="81">
        <v>61.6</v>
      </c>
      <c r="H31" s="10"/>
    </row>
    <row r="32" spans="2:8">
      <c r="B32" s="70" t="s">
        <v>70</v>
      </c>
      <c r="C32" s="71">
        <v>359</v>
      </c>
      <c r="D32" s="79">
        <v>99.7</v>
      </c>
      <c r="E32" s="71">
        <v>244</v>
      </c>
      <c r="F32" s="81">
        <v>68</v>
      </c>
      <c r="G32" s="81">
        <v>67.8</v>
      </c>
      <c r="H32" s="10"/>
    </row>
    <row r="33" spans="2:8">
      <c r="B33" s="70" t="s">
        <v>71</v>
      </c>
      <c r="C33" s="71">
        <v>95</v>
      </c>
      <c r="D33" s="79">
        <v>100</v>
      </c>
      <c r="E33" s="71">
        <v>50</v>
      </c>
      <c r="F33" s="81">
        <v>52.6</v>
      </c>
      <c r="G33" s="81">
        <v>52.6</v>
      </c>
      <c r="H33" s="10"/>
    </row>
    <row r="34" spans="2:8">
      <c r="B34" s="70" t="s">
        <v>72</v>
      </c>
      <c r="C34" s="71">
        <v>342</v>
      </c>
      <c r="D34" s="79">
        <v>100</v>
      </c>
      <c r="E34" s="71">
        <v>226</v>
      </c>
      <c r="F34" s="81">
        <v>66.099999999999994</v>
      </c>
      <c r="G34" s="81">
        <v>66.099999999999994</v>
      </c>
      <c r="H34" s="10"/>
    </row>
    <row r="35" spans="2:8">
      <c r="B35" s="70" t="s">
        <v>73</v>
      </c>
      <c r="C35" s="71">
        <v>101</v>
      </c>
      <c r="D35" s="79">
        <v>97.1</v>
      </c>
      <c r="E35" s="71">
        <v>45</v>
      </c>
      <c r="F35" s="81">
        <v>44.6</v>
      </c>
      <c r="G35" s="81">
        <v>43.3</v>
      </c>
      <c r="H35" s="10"/>
    </row>
    <row r="36" spans="2:8">
      <c r="B36" s="70" t="s">
        <v>74</v>
      </c>
      <c r="C36" s="71">
        <v>115</v>
      </c>
      <c r="D36" s="79">
        <v>100</v>
      </c>
      <c r="E36" s="71">
        <v>82</v>
      </c>
      <c r="F36" s="81">
        <v>71.3</v>
      </c>
      <c r="G36" s="81">
        <v>71.3</v>
      </c>
      <c r="H36" s="10"/>
    </row>
    <row r="37" spans="2:8">
      <c r="B37" s="70" t="s">
        <v>75</v>
      </c>
      <c r="C37" s="71">
        <v>328</v>
      </c>
      <c r="D37" s="79">
        <v>100</v>
      </c>
      <c r="E37" s="71">
        <v>235</v>
      </c>
      <c r="F37" s="81">
        <v>71.599999999999994</v>
      </c>
      <c r="G37" s="81">
        <v>71.599999999999994</v>
      </c>
      <c r="H37" s="10"/>
    </row>
    <row r="38" spans="2:8">
      <c r="B38" s="70" t="s">
        <v>76</v>
      </c>
      <c r="C38" s="71">
        <v>76</v>
      </c>
      <c r="D38" s="79">
        <v>100</v>
      </c>
      <c r="E38" s="71">
        <v>56</v>
      </c>
      <c r="F38" s="81">
        <v>73.7</v>
      </c>
      <c r="G38" s="81">
        <v>73.7</v>
      </c>
      <c r="H38" s="10"/>
    </row>
    <row r="39" spans="2:8">
      <c r="B39" s="70" t="s">
        <v>77</v>
      </c>
      <c r="C39" s="71">
        <v>190</v>
      </c>
      <c r="D39" s="79">
        <v>100</v>
      </c>
      <c r="E39" s="71">
        <v>137</v>
      </c>
      <c r="F39" s="81">
        <v>72.099999999999994</v>
      </c>
      <c r="G39" s="81">
        <v>72.099999999999994</v>
      </c>
      <c r="H39" s="10"/>
    </row>
    <row r="40" spans="2:8">
      <c r="B40" s="70" t="s">
        <v>78</v>
      </c>
      <c r="C40" s="71">
        <v>99</v>
      </c>
      <c r="D40" s="79">
        <v>100</v>
      </c>
      <c r="E40" s="71">
        <v>67</v>
      </c>
      <c r="F40" s="81">
        <v>67.7</v>
      </c>
      <c r="G40" s="81">
        <v>67.7</v>
      </c>
      <c r="H40" s="10"/>
    </row>
    <row r="41" spans="2:8">
      <c r="B41" s="70" t="s">
        <v>79</v>
      </c>
      <c r="C41" s="71">
        <v>856</v>
      </c>
      <c r="D41" s="79">
        <v>99.3</v>
      </c>
      <c r="E41" s="71">
        <v>605</v>
      </c>
      <c r="F41" s="81">
        <v>70.7</v>
      </c>
      <c r="G41" s="81">
        <v>70.2</v>
      </c>
      <c r="H41" s="10"/>
    </row>
    <row r="42" spans="2:8">
      <c r="B42" s="70" t="s">
        <v>80</v>
      </c>
      <c r="C42" s="71">
        <v>348</v>
      </c>
      <c r="D42" s="79">
        <v>100</v>
      </c>
      <c r="E42" s="71">
        <v>235</v>
      </c>
      <c r="F42" s="81">
        <v>67.5</v>
      </c>
      <c r="G42" s="81">
        <v>67.5</v>
      </c>
      <c r="H42" s="10"/>
    </row>
    <row r="43" spans="2:8">
      <c r="B43" s="70" t="s">
        <v>81</v>
      </c>
      <c r="C43" s="71">
        <v>83</v>
      </c>
      <c r="D43" s="79">
        <v>98.8</v>
      </c>
      <c r="E43" s="71">
        <v>65</v>
      </c>
      <c r="F43" s="81">
        <v>78.3</v>
      </c>
      <c r="G43" s="81">
        <v>77.400000000000006</v>
      </c>
      <c r="H43" s="10"/>
    </row>
    <row r="44" spans="2:8">
      <c r="B44" s="70" t="s">
        <v>82</v>
      </c>
      <c r="C44" s="71">
        <v>510</v>
      </c>
      <c r="D44" s="79">
        <v>100</v>
      </c>
      <c r="E44" s="71">
        <v>371</v>
      </c>
      <c r="F44" s="81">
        <v>72.7</v>
      </c>
      <c r="G44" s="81">
        <v>72.7</v>
      </c>
      <c r="H44" s="10"/>
    </row>
    <row r="45" spans="2:8">
      <c r="B45" s="70" t="s">
        <v>83</v>
      </c>
      <c r="C45" s="71">
        <v>370</v>
      </c>
      <c r="D45" s="79">
        <v>100</v>
      </c>
      <c r="E45" s="71">
        <v>260</v>
      </c>
      <c r="F45" s="81">
        <v>70.3</v>
      </c>
      <c r="G45" s="81">
        <v>70.3</v>
      </c>
      <c r="H45" s="10"/>
    </row>
    <row r="46" spans="2:8">
      <c r="B46" s="70" t="s">
        <v>84</v>
      </c>
      <c r="C46" s="71">
        <v>372</v>
      </c>
      <c r="D46" s="79">
        <v>99.7</v>
      </c>
      <c r="E46" s="71">
        <v>275</v>
      </c>
      <c r="F46" s="81">
        <v>73.900000000000006</v>
      </c>
      <c r="G46" s="81">
        <v>73.7</v>
      </c>
      <c r="H46" s="10"/>
    </row>
    <row r="47" spans="2:8">
      <c r="B47" s="70" t="s">
        <v>85</v>
      </c>
      <c r="C47" s="71">
        <v>362</v>
      </c>
      <c r="D47" s="79">
        <v>99.7</v>
      </c>
      <c r="E47" s="71">
        <v>264</v>
      </c>
      <c r="F47" s="81">
        <v>72.900000000000006</v>
      </c>
      <c r="G47" s="81">
        <v>72.7</v>
      </c>
      <c r="H47" s="10"/>
    </row>
    <row r="48" spans="2:8">
      <c r="B48" s="70" t="s">
        <v>86</v>
      </c>
      <c r="C48" s="71">
        <v>354</v>
      </c>
      <c r="D48" s="79">
        <v>100</v>
      </c>
      <c r="E48" s="71">
        <v>266</v>
      </c>
      <c r="F48" s="81">
        <v>75.099999999999994</v>
      </c>
      <c r="G48" s="81">
        <v>75.099999999999994</v>
      </c>
      <c r="H48" s="10"/>
    </row>
    <row r="49" spans="2:8">
      <c r="B49" s="70" t="s">
        <v>87</v>
      </c>
      <c r="C49" s="71">
        <v>473</v>
      </c>
      <c r="D49" s="79">
        <v>99.8</v>
      </c>
      <c r="E49" s="71">
        <v>306</v>
      </c>
      <c r="F49" s="81">
        <v>64.7</v>
      </c>
      <c r="G49" s="81">
        <v>64.599999999999994</v>
      </c>
      <c r="H49" s="10"/>
    </row>
    <row r="50" spans="2:8">
      <c r="B50" s="70" t="s">
        <v>88</v>
      </c>
      <c r="C50" s="71">
        <v>93</v>
      </c>
      <c r="D50" s="79">
        <v>100</v>
      </c>
      <c r="E50" s="71">
        <v>52</v>
      </c>
      <c r="F50" s="81">
        <v>55.9</v>
      </c>
      <c r="G50" s="81">
        <v>55.9</v>
      </c>
      <c r="H50" s="10"/>
    </row>
    <row r="51" spans="2:8">
      <c r="B51" s="70" t="s">
        <v>89</v>
      </c>
      <c r="C51" s="71">
        <v>176</v>
      </c>
      <c r="D51" s="79">
        <v>100</v>
      </c>
      <c r="E51" s="71">
        <v>107</v>
      </c>
      <c r="F51" s="81">
        <v>60.8</v>
      </c>
      <c r="G51" s="81">
        <v>60.8</v>
      </c>
      <c r="H51" s="10"/>
    </row>
    <row r="52" spans="2:8">
      <c r="B52" s="70" t="s">
        <v>90</v>
      </c>
      <c r="C52" s="71">
        <v>172</v>
      </c>
      <c r="D52" s="79">
        <v>100</v>
      </c>
      <c r="E52" s="71">
        <v>114</v>
      </c>
      <c r="F52" s="81">
        <v>66.3</v>
      </c>
      <c r="G52" s="81">
        <v>66.3</v>
      </c>
      <c r="H52" s="10"/>
    </row>
    <row r="53" spans="2:8">
      <c r="B53" s="70" t="s">
        <v>91</v>
      </c>
      <c r="C53" s="71">
        <v>319</v>
      </c>
      <c r="D53" s="79">
        <v>100</v>
      </c>
      <c r="E53" s="71">
        <v>238</v>
      </c>
      <c r="F53" s="81">
        <v>74.599999999999994</v>
      </c>
      <c r="G53" s="81">
        <v>74.599999999999994</v>
      </c>
      <c r="H53" s="10"/>
    </row>
    <row r="54" spans="2:8">
      <c r="B54" s="70" t="s">
        <v>92</v>
      </c>
      <c r="C54" s="71">
        <v>567</v>
      </c>
      <c r="D54" s="79">
        <v>99.5</v>
      </c>
      <c r="E54" s="71">
        <v>342</v>
      </c>
      <c r="F54" s="81">
        <v>60.3</v>
      </c>
      <c r="G54" s="81">
        <v>60</v>
      </c>
      <c r="H54" s="10"/>
    </row>
    <row r="55" spans="2:8">
      <c r="B55" s="70" t="s">
        <v>93</v>
      </c>
      <c r="C55" s="71">
        <v>390</v>
      </c>
      <c r="D55" s="79">
        <v>100</v>
      </c>
      <c r="E55" s="71">
        <v>251</v>
      </c>
      <c r="F55" s="81">
        <v>64.400000000000006</v>
      </c>
      <c r="G55" s="81">
        <v>64.400000000000006</v>
      </c>
      <c r="H55" s="10"/>
    </row>
    <row r="56" spans="2:8">
      <c r="B56" s="70" t="s">
        <v>94</v>
      </c>
      <c r="C56" s="71">
        <v>287</v>
      </c>
      <c r="D56" s="79">
        <v>100</v>
      </c>
      <c r="E56" s="71">
        <v>194</v>
      </c>
      <c r="F56" s="81">
        <v>67.599999999999994</v>
      </c>
      <c r="G56" s="81">
        <v>67.599999999999994</v>
      </c>
      <c r="H56" s="10"/>
    </row>
    <row r="57" spans="2:8">
      <c r="B57" s="70" t="s">
        <v>95</v>
      </c>
      <c r="C57" s="71">
        <v>216</v>
      </c>
      <c r="D57" s="79">
        <v>100</v>
      </c>
      <c r="E57" s="71">
        <v>135</v>
      </c>
      <c r="F57" s="81">
        <v>62.5</v>
      </c>
      <c r="G57" s="81">
        <v>62.5</v>
      </c>
      <c r="H57" s="10"/>
    </row>
    <row r="58" spans="2:8">
      <c r="B58" s="70" t="s">
        <v>96</v>
      </c>
      <c r="C58" s="71">
        <v>93</v>
      </c>
      <c r="D58" s="79">
        <v>100</v>
      </c>
      <c r="E58" s="71">
        <v>67</v>
      </c>
      <c r="F58" s="81">
        <v>72</v>
      </c>
      <c r="G58" s="81">
        <v>72</v>
      </c>
      <c r="H58" s="10"/>
    </row>
    <row r="59" spans="2:8">
      <c r="B59" s="70" t="s">
        <v>97</v>
      </c>
      <c r="C59" s="71">
        <v>177</v>
      </c>
      <c r="D59" s="79">
        <v>99.4</v>
      </c>
      <c r="E59" s="71">
        <v>137</v>
      </c>
      <c r="F59" s="81">
        <v>77.400000000000006</v>
      </c>
      <c r="G59" s="81">
        <v>77</v>
      </c>
      <c r="H59" s="10"/>
    </row>
    <row r="60" spans="2:8">
      <c r="B60" s="70" t="s">
        <v>98</v>
      </c>
      <c r="C60" s="71">
        <v>387</v>
      </c>
      <c r="D60" s="79">
        <v>100</v>
      </c>
      <c r="E60" s="71">
        <v>289</v>
      </c>
      <c r="F60" s="81">
        <v>74.7</v>
      </c>
      <c r="G60" s="81">
        <v>74.7</v>
      </c>
      <c r="H60" s="10"/>
    </row>
    <row r="61" spans="2:8">
      <c r="B61" s="70" t="s">
        <v>99</v>
      </c>
      <c r="C61" s="71">
        <v>165</v>
      </c>
      <c r="D61" s="79">
        <v>100</v>
      </c>
      <c r="E61" s="71">
        <v>125</v>
      </c>
      <c r="F61" s="81">
        <v>75.8</v>
      </c>
      <c r="G61" s="81">
        <v>75.8</v>
      </c>
      <c r="H61" s="10"/>
    </row>
    <row r="62" spans="2:8">
      <c r="B62" s="70" t="s">
        <v>100</v>
      </c>
      <c r="C62" s="71">
        <v>175</v>
      </c>
      <c r="D62" s="79">
        <v>99.4</v>
      </c>
      <c r="E62" s="71">
        <v>117</v>
      </c>
      <c r="F62" s="81">
        <v>66.900000000000006</v>
      </c>
      <c r="G62" s="81">
        <v>66.5</v>
      </c>
      <c r="H62" s="10"/>
    </row>
    <row r="63" spans="2:8">
      <c r="B63" s="70" t="s">
        <v>101</v>
      </c>
      <c r="C63" s="71">
        <v>187</v>
      </c>
      <c r="D63" s="79">
        <v>99.5</v>
      </c>
      <c r="E63" s="71">
        <v>131</v>
      </c>
      <c r="F63" s="81">
        <v>70.099999999999994</v>
      </c>
      <c r="G63" s="81">
        <v>69.7</v>
      </c>
      <c r="H63" s="10"/>
    </row>
    <row r="64" spans="2:8">
      <c r="B64" s="70" t="s">
        <v>102</v>
      </c>
      <c r="C64" s="71">
        <v>93</v>
      </c>
      <c r="D64" s="79">
        <v>100</v>
      </c>
      <c r="E64" s="71">
        <v>67</v>
      </c>
      <c r="F64" s="81">
        <v>72</v>
      </c>
      <c r="G64" s="81">
        <v>72</v>
      </c>
      <c r="H64" s="10"/>
    </row>
    <row r="65" spans="2:8">
      <c r="B65" s="70" t="s">
        <v>103</v>
      </c>
      <c r="C65" s="71">
        <v>248</v>
      </c>
      <c r="D65" s="79">
        <v>100</v>
      </c>
      <c r="E65" s="71">
        <v>145</v>
      </c>
      <c r="F65" s="81">
        <v>58.5</v>
      </c>
      <c r="G65" s="81">
        <v>58.5</v>
      </c>
      <c r="H65" s="10"/>
    </row>
    <row r="66" spans="2:8">
      <c r="B66" s="70" t="s">
        <v>104</v>
      </c>
      <c r="C66" s="71">
        <v>328</v>
      </c>
      <c r="D66" s="79">
        <v>99.1</v>
      </c>
      <c r="E66" s="71">
        <v>197</v>
      </c>
      <c r="F66" s="81">
        <v>60.1</v>
      </c>
      <c r="G66" s="81">
        <v>59.5</v>
      </c>
      <c r="H66" s="10"/>
    </row>
    <row r="67" spans="2:8">
      <c r="B67" s="70" t="s">
        <v>105</v>
      </c>
      <c r="C67" s="71">
        <v>615</v>
      </c>
      <c r="D67" s="79">
        <v>99.4</v>
      </c>
      <c r="E67" s="71">
        <v>335</v>
      </c>
      <c r="F67" s="81">
        <v>54.5</v>
      </c>
      <c r="G67" s="81">
        <v>54.1</v>
      </c>
      <c r="H67" s="10"/>
    </row>
    <row r="68" spans="2:8">
      <c r="B68" s="70" t="s">
        <v>106</v>
      </c>
      <c r="C68" s="71">
        <v>348</v>
      </c>
      <c r="D68" s="79">
        <v>99.4</v>
      </c>
      <c r="E68" s="71">
        <v>198</v>
      </c>
      <c r="F68" s="81">
        <v>56.9</v>
      </c>
      <c r="G68" s="81">
        <v>56.6</v>
      </c>
      <c r="H68" s="10"/>
    </row>
    <row r="69" spans="2:8">
      <c r="B69" s="70" t="s">
        <v>107</v>
      </c>
      <c r="C69" s="71">
        <v>318</v>
      </c>
      <c r="D69" s="79">
        <v>99.7</v>
      </c>
      <c r="E69" s="71">
        <v>199</v>
      </c>
      <c r="F69" s="81">
        <v>62.6</v>
      </c>
      <c r="G69" s="81">
        <v>62.4</v>
      </c>
      <c r="H69" s="10"/>
    </row>
    <row r="70" spans="2:8">
      <c r="B70" s="70" t="s">
        <v>108</v>
      </c>
      <c r="C70" s="71">
        <v>394</v>
      </c>
      <c r="D70" s="79">
        <v>99.5</v>
      </c>
      <c r="E70" s="71">
        <v>236</v>
      </c>
      <c r="F70" s="81">
        <v>59.9</v>
      </c>
      <c r="G70" s="81">
        <v>59.6</v>
      </c>
      <c r="H70" s="10"/>
    </row>
    <row r="71" spans="2:8">
      <c r="B71" s="70" t="s">
        <v>109</v>
      </c>
      <c r="C71" s="71">
        <v>923</v>
      </c>
      <c r="D71" s="79">
        <v>99.8</v>
      </c>
      <c r="E71" s="71">
        <v>714</v>
      </c>
      <c r="F71" s="81">
        <v>77.400000000000006</v>
      </c>
      <c r="G71" s="81">
        <v>77.2</v>
      </c>
      <c r="H71" s="10"/>
    </row>
    <row r="72" spans="2:8">
      <c r="B72" s="10"/>
      <c r="C72" s="10"/>
      <c r="D72" s="72"/>
      <c r="E72" s="72"/>
      <c r="F72" s="72"/>
      <c r="G72" s="72"/>
      <c r="H72" s="10"/>
    </row>
    <row r="73" spans="2:8">
      <c r="B73" s="10"/>
      <c r="C73" s="10"/>
      <c r="D73" s="72"/>
      <c r="E73" s="72"/>
      <c r="F73" s="72"/>
      <c r="G73" s="72"/>
      <c r="H73" s="10"/>
    </row>
    <row r="74" spans="2:8">
      <c r="B74" s="10"/>
      <c r="C74" s="10"/>
      <c r="D74" s="72"/>
      <c r="E74" s="72"/>
      <c r="F74" s="72"/>
      <c r="G74" s="72"/>
      <c r="H74" s="10"/>
    </row>
    <row r="75" spans="2:8">
      <c r="B75" s="10"/>
      <c r="C75" s="10"/>
      <c r="D75" s="72"/>
      <c r="E75" s="72"/>
      <c r="F75" s="72"/>
      <c r="G75" s="72"/>
      <c r="H75" s="10"/>
    </row>
    <row r="76" spans="2:8">
      <c r="B76" s="10"/>
      <c r="C76" s="10"/>
      <c r="D76" s="72"/>
      <c r="E76" s="72"/>
      <c r="F76" s="72"/>
      <c r="G76" s="72"/>
      <c r="H76" s="10"/>
    </row>
    <row r="77" spans="2:8">
      <c r="D77" s="1"/>
      <c r="E77" s="1"/>
      <c r="F77" s="1"/>
      <c r="G77" s="1"/>
    </row>
    <row r="78" spans="2:8">
      <c r="D78" s="1"/>
      <c r="E78" s="1"/>
      <c r="F78" s="1"/>
      <c r="G78" s="1"/>
    </row>
    <row r="79" spans="2:8">
      <c r="D79" s="1"/>
      <c r="E79" s="1"/>
      <c r="F79" s="1"/>
      <c r="G79" s="1"/>
    </row>
    <row r="80" spans="2:8">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E88" s="1"/>
    </row>
    <row r="89" spans="4:7">
      <c r="E89" s="3"/>
    </row>
    <row r="90" spans="4:7">
      <c r="E90" s="3"/>
    </row>
    <row r="91" spans="4:7">
      <c r="E91" s="3"/>
    </row>
    <row r="92" spans="4:7">
      <c r="E92" s="3"/>
    </row>
    <row r="93" spans="4:7">
      <c r="E93" s="3"/>
    </row>
    <row r="94" spans="4:7">
      <c r="E94" s="3"/>
    </row>
    <row r="95" spans="4:7">
      <c r="E95" s="3"/>
    </row>
    <row r="96" spans="4:7">
      <c r="E96" s="3"/>
    </row>
    <row r="97" spans="5:5">
      <c r="E97" s="3"/>
    </row>
    <row r="98" spans="5:5">
      <c r="E98" s="3"/>
    </row>
    <row r="99" spans="5:5">
      <c r="E99" s="3"/>
    </row>
    <row r="100" spans="5:5">
      <c r="E100" s="3"/>
    </row>
    <row r="101" spans="5:5">
      <c r="E101" s="3"/>
    </row>
    <row r="102" spans="5:5">
      <c r="E102" s="3"/>
    </row>
    <row r="103" spans="5:5">
      <c r="E103" s="3"/>
    </row>
    <row r="104" spans="5:5">
      <c r="E104" s="3"/>
    </row>
    <row r="105" spans="5:5">
      <c r="E105" s="3"/>
    </row>
    <row r="106" spans="5:5">
      <c r="E106" s="3"/>
    </row>
    <row r="107" spans="5:5">
      <c r="E107" s="3"/>
    </row>
    <row r="108" spans="5:5">
      <c r="E108" s="3"/>
    </row>
    <row r="109" spans="5:5">
      <c r="E109" s="3"/>
    </row>
    <row r="110" spans="5:5">
      <c r="E110" s="3"/>
    </row>
    <row r="111" spans="5:5">
      <c r="E111" s="3"/>
    </row>
    <row r="112" spans="5:5">
      <c r="E112" s="3"/>
    </row>
    <row r="113" spans="5:5">
      <c r="E113" s="3"/>
    </row>
    <row r="114" spans="5:5">
      <c r="E114" s="3"/>
    </row>
    <row r="115" spans="5:5">
      <c r="E115" s="3"/>
    </row>
    <row r="116" spans="5:5">
      <c r="E116" s="3"/>
    </row>
  </sheetData>
  <mergeCells count="2">
    <mergeCell ref="C3:D3"/>
    <mergeCell ref="E3:G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9"/>
  <sheetViews>
    <sheetView showGridLines="0" topLeftCell="A49" workbookViewId="0">
      <selection activeCell="D29" sqref="D29"/>
    </sheetView>
  </sheetViews>
  <sheetFormatPr baseColWidth="10" defaultRowHeight="15"/>
  <cols>
    <col min="1" max="1" width="4.28515625" customWidth="1"/>
    <col min="2" max="2" width="125.28515625" customWidth="1"/>
  </cols>
  <sheetData>
    <row r="1" spans="2:3" ht="26.25" customHeight="1">
      <c r="B1" s="73" t="s">
        <v>150</v>
      </c>
      <c r="C1" s="10"/>
    </row>
    <row r="2" spans="2:3">
      <c r="B2" s="10"/>
      <c r="C2" s="10"/>
    </row>
    <row r="3" spans="2:3">
      <c r="B3" s="22" t="s">
        <v>172</v>
      </c>
      <c r="C3" s="10"/>
    </row>
    <row r="4" spans="2:3">
      <c r="B4" s="27" t="s">
        <v>155</v>
      </c>
      <c r="C4" s="10"/>
    </row>
    <row r="5" spans="2:3">
      <c r="B5" s="27" t="s">
        <v>158</v>
      </c>
      <c r="C5" s="10"/>
    </row>
    <row r="6" spans="2:3">
      <c r="B6" s="27" t="s">
        <v>153</v>
      </c>
      <c r="C6" s="10"/>
    </row>
    <row r="7" spans="2:3">
      <c r="B7" s="27" t="s">
        <v>161</v>
      </c>
      <c r="C7" s="10"/>
    </row>
    <row r="8" spans="2:3">
      <c r="B8" s="27" t="s">
        <v>165</v>
      </c>
      <c r="C8" s="10"/>
    </row>
    <row r="9" spans="2:3">
      <c r="B9" s="27" t="s">
        <v>166</v>
      </c>
      <c r="C9" s="10"/>
    </row>
    <row r="10" spans="2:3">
      <c r="B10" s="27" t="s">
        <v>167</v>
      </c>
      <c r="C10" s="10"/>
    </row>
    <row r="11" spans="2:3">
      <c r="B11" s="27" t="s">
        <v>168</v>
      </c>
      <c r="C11" s="10"/>
    </row>
    <row r="12" spans="2:3">
      <c r="B12" s="27" t="s">
        <v>169</v>
      </c>
      <c r="C12" s="10"/>
    </row>
    <row r="13" spans="2:3">
      <c r="B13" s="31" t="s">
        <v>170</v>
      </c>
      <c r="C13" s="10"/>
    </row>
    <row r="14" spans="2:3">
      <c r="B14" s="22" t="s">
        <v>157</v>
      </c>
      <c r="C14" s="10"/>
    </row>
    <row r="15" spans="2:3">
      <c r="B15" s="27" t="s">
        <v>130</v>
      </c>
      <c r="C15" s="10"/>
    </row>
    <row r="16" spans="2:3">
      <c r="B16" s="27" t="s">
        <v>187</v>
      </c>
      <c r="C16" s="10"/>
    </row>
    <row r="17" spans="2:3">
      <c r="B17" s="27" t="s">
        <v>188</v>
      </c>
      <c r="C17" s="10"/>
    </row>
    <row r="18" spans="2:3">
      <c r="B18" s="27" t="s">
        <v>189</v>
      </c>
      <c r="C18" s="10"/>
    </row>
    <row r="19" spans="2:3">
      <c r="B19" s="27" t="s">
        <v>149</v>
      </c>
      <c r="C19" s="10"/>
    </row>
    <row r="20" spans="2:3">
      <c r="B20" s="27" t="s">
        <v>228</v>
      </c>
      <c r="C20" s="10"/>
    </row>
    <row r="21" spans="2:3">
      <c r="B21" s="31" t="s">
        <v>156</v>
      </c>
      <c r="C21" s="10"/>
    </row>
    <row r="22" spans="2:3">
      <c r="B22" s="22" t="s">
        <v>160</v>
      </c>
      <c r="C22" s="10"/>
    </row>
    <row r="23" spans="2:3">
      <c r="B23" s="27" t="s">
        <v>130</v>
      </c>
      <c r="C23" s="10"/>
    </row>
    <row r="24" spans="2:3">
      <c r="B24" s="27" t="s">
        <v>190</v>
      </c>
      <c r="C24" s="10"/>
    </row>
    <row r="25" spans="2:3">
      <c r="B25" s="27" t="s">
        <v>191</v>
      </c>
      <c r="C25" s="10"/>
    </row>
    <row r="26" spans="2:3">
      <c r="B26" s="31" t="s">
        <v>159</v>
      </c>
      <c r="C26" s="10"/>
    </row>
    <row r="27" spans="2:3">
      <c r="B27" s="22" t="s">
        <v>151</v>
      </c>
      <c r="C27" s="10"/>
    </row>
    <row r="28" spans="2:3">
      <c r="B28" s="27" t="s">
        <v>130</v>
      </c>
      <c r="C28" s="10"/>
    </row>
    <row r="29" spans="2:3">
      <c r="B29" s="27" t="s">
        <v>187</v>
      </c>
      <c r="C29" s="10"/>
    </row>
    <row r="30" spans="2:3">
      <c r="B30" s="27" t="s">
        <v>188</v>
      </c>
      <c r="C30" s="10"/>
    </row>
    <row r="31" spans="2:3">
      <c r="B31" s="27" t="s">
        <v>152</v>
      </c>
      <c r="C31" s="10"/>
    </row>
    <row r="32" spans="2:3">
      <c r="B32" s="27" t="s">
        <v>193</v>
      </c>
      <c r="C32" s="10"/>
    </row>
    <row r="33" spans="2:3">
      <c r="B33" s="31" t="s">
        <v>154</v>
      </c>
      <c r="C33" s="10"/>
    </row>
    <row r="34" spans="2:3" ht="15" customHeight="1">
      <c r="B34" s="22" t="s">
        <v>164</v>
      </c>
      <c r="C34" s="10"/>
    </row>
    <row r="35" spans="2:3">
      <c r="B35" s="27" t="s">
        <v>130</v>
      </c>
      <c r="C35" s="10"/>
    </row>
    <row r="36" spans="2:3">
      <c r="B36" s="27" t="s">
        <v>187</v>
      </c>
      <c r="C36" s="10"/>
    </row>
    <row r="37" spans="2:3">
      <c r="B37" s="27" t="s">
        <v>188</v>
      </c>
      <c r="C37" s="10"/>
    </row>
    <row r="38" spans="2:3">
      <c r="B38" s="27" t="s">
        <v>162</v>
      </c>
      <c r="C38" s="10"/>
    </row>
    <row r="39" spans="2:3">
      <c r="B39" s="27" t="s">
        <v>192</v>
      </c>
      <c r="C39" s="10"/>
    </row>
    <row r="40" spans="2:3">
      <c r="B40" s="31" t="s">
        <v>163</v>
      </c>
      <c r="C40" s="10"/>
    </row>
    <row r="41" spans="2:3" ht="15" customHeight="1">
      <c r="B41" s="22" t="s">
        <v>171</v>
      </c>
      <c r="C41" s="10"/>
    </row>
    <row r="42" spans="2:3">
      <c r="B42" s="27" t="s">
        <v>130</v>
      </c>
      <c r="C42" s="10"/>
    </row>
    <row r="43" spans="2:3">
      <c r="B43" s="27" t="s">
        <v>187</v>
      </c>
      <c r="C43" s="10"/>
    </row>
    <row r="44" spans="2:3">
      <c r="B44" s="31" t="s">
        <v>188</v>
      </c>
      <c r="C44" s="10"/>
    </row>
    <row r="45" spans="2:3">
      <c r="B45" s="22" t="s">
        <v>173</v>
      </c>
      <c r="C45" s="10"/>
    </row>
    <row r="46" spans="2:3">
      <c r="B46" s="27" t="s">
        <v>174</v>
      </c>
      <c r="C46" s="10"/>
    </row>
    <row r="47" spans="2:3">
      <c r="B47" s="31" t="s">
        <v>175</v>
      </c>
      <c r="C47" s="10"/>
    </row>
    <row r="48" spans="2:3">
      <c r="B48" s="10"/>
      <c r="C48" s="10"/>
    </row>
    <row r="49" spans="2:3" ht="150.75" customHeight="1">
      <c r="B49" s="74" t="s">
        <v>216</v>
      </c>
      <c r="C49" s="10"/>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showGridLines="0" workbookViewId="0">
      <selection activeCell="B10" sqref="B10:F10"/>
    </sheetView>
  </sheetViews>
  <sheetFormatPr baseColWidth="10" defaultRowHeight="15"/>
  <cols>
    <col min="1" max="1" width="4.5703125" customWidth="1"/>
    <col min="2" max="2" width="19.28515625" customWidth="1"/>
    <col min="3" max="3" width="17.28515625" customWidth="1"/>
    <col min="4" max="4" width="23.85546875" customWidth="1"/>
    <col min="5" max="5" width="20.28515625" customWidth="1"/>
  </cols>
  <sheetData>
    <row r="1" spans="2:6" ht="14.25" customHeight="1">
      <c r="B1" s="52" t="s">
        <v>194</v>
      </c>
    </row>
    <row r="2" spans="2:6">
      <c r="B2" s="10"/>
      <c r="C2" s="10"/>
      <c r="D2" s="10"/>
      <c r="E2" s="10"/>
      <c r="F2" s="10"/>
    </row>
    <row r="3" spans="2:6" ht="39.75" customHeight="1">
      <c r="B3" s="12"/>
      <c r="C3" s="13" t="s">
        <v>41</v>
      </c>
      <c r="D3" s="13" t="s">
        <v>196</v>
      </c>
      <c r="E3" s="13" t="s">
        <v>122</v>
      </c>
      <c r="F3" s="13" t="s">
        <v>40</v>
      </c>
    </row>
    <row r="4" spans="2:6">
      <c r="B4" s="14" t="s">
        <v>23</v>
      </c>
      <c r="C4" s="15">
        <v>1528</v>
      </c>
      <c r="D4" s="16">
        <v>75.900000000000006</v>
      </c>
      <c r="E4" s="17">
        <v>70</v>
      </c>
      <c r="F4" s="18" t="s">
        <v>116</v>
      </c>
    </row>
    <row r="5" spans="2:6">
      <c r="B5" s="14" t="s">
        <v>22</v>
      </c>
      <c r="C5" s="15">
        <v>4123</v>
      </c>
      <c r="D5" s="16">
        <v>74.099999999999994</v>
      </c>
      <c r="E5" s="17">
        <v>50</v>
      </c>
      <c r="F5" s="18" t="s">
        <v>117</v>
      </c>
    </row>
    <row r="6" spans="2:6">
      <c r="B6" s="14" t="s">
        <v>21</v>
      </c>
      <c r="C6" s="15">
        <v>3718</v>
      </c>
      <c r="D6" s="16">
        <v>70.2</v>
      </c>
      <c r="E6" s="17">
        <v>50</v>
      </c>
      <c r="F6" s="18" t="s">
        <v>118</v>
      </c>
    </row>
    <row r="7" spans="2:6">
      <c r="B7" s="14" t="s">
        <v>24</v>
      </c>
      <c r="C7" s="15">
        <v>1964</v>
      </c>
      <c r="D7" s="16">
        <v>62.5</v>
      </c>
      <c r="E7" s="17">
        <v>57.5</v>
      </c>
      <c r="F7" s="18" t="s">
        <v>119</v>
      </c>
    </row>
    <row r="8" spans="2:6">
      <c r="B8" s="14" t="s">
        <v>25</v>
      </c>
      <c r="C8" s="15">
        <v>1824</v>
      </c>
      <c r="D8" s="16">
        <v>47.1</v>
      </c>
      <c r="E8" s="17">
        <v>42.5</v>
      </c>
      <c r="F8" s="18" t="s">
        <v>120</v>
      </c>
    </row>
    <row r="9" spans="2:6">
      <c r="B9" s="19" t="s">
        <v>39</v>
      </c>
      <c r="C9" s="15">
        <v>12184</v>
      </c>
      <c r="D9" s="17">
        <v>65.599999999999994</v>
      </c>
      <c r="E9" s="17">
        <v>51.9</v>
      </c>
      <c r="F9" s="18" t="s">
        <v>121</v>
      </c>
    </row>
    <row r="10" spans="2:6" ht="76.5" customHeight="1">
      <c r="B10" s="82" t="s">
        <v>197</v>
      </c>
      <c r="C10" s="83"/>
      <c r="D10" s="83"/>
      <c r="E10" s="83"/>
      <c r="F10" s="83"/>
    </row>
    <row r="11" spans="2:6">
      <c r="C11" s="2"/>
    </row>
    <row r="13" spans="2:6">
      <c r="F13" s="2"/>
    </row>
  </sheetData>
  <mergeCells count="1">
    <mergeCell ref="B10:F10"/>
  </mergeCells>
  <pageMargins left="0.7" right="0.7" top="0.75" bottom="0.75" header="0.3" footer="0.3"/>
  <pageSetup paperSize="9" orientation="portrait" r:id="rId1"/>
  <ignoredErrors>
    <ignoredError sqref="F4:F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opLeftCell="A8" workbookViewId="0">
      <selection activeCell="B29" sqref="B29"/>
    </sheetView>
  </sheetViews>
  <sheetFormatPr baseColWidth="10" defaultRowHeight="15"/>
  <cols>
    <col min="1" max="1" width="3.5703125" customWidth="1"/>
    <col min="2" max="2" width="80.5703125" customWidth="1"/>
    <col min="3" max="3" width="8.85546875" customWidth="1"/>
    <col min="4" max="4" width="11.85546875" customWidth="1"/>
  </cols>
  <sheetData>
    <row r="1" spans="1:5">
      <c r="A1" s="20"/>
      <c r="B1" s="52" t="s">
        <v>115</v>
      </c>
      <c r="C1" s="10"/>
      <c r="D1" s="10"/>
    </row>
    <row r="2" spans="1:5" ht="40.5" customHeight="1">
      <c r="A2" s="20"/>
      <c r="B2" s="11"/>
      <c r="C2" s="16" t="s">
        <v>42</v>
      </c>
      <c r="D2" s="13" t="s">
        <v>198</v>
      </c>
    </row>
    <row r="3" spans="1:5">
      <c r="A3" s="20"/>
      <c r="B3" s="39" t="s">
        <v>178</v>
      </c>
      <c r="C3" s="37">
        <v>18270</v>
      </c>
      <c r="D3" s="22">
        <v>100</v>
      </c>
    </row>
    <row r="4" spans="1:5">
      <c r="A4" s="20"/>
      <c r="B4" s="39" t="s">
        <v>179</v>
      </c>
      <c r="C4" s="15">
        <v>19</v>
      </c>
      <c r="D4" s="38">
        <f>C4/$C$3*100</f>
        <v>0.10399562123700055</v>
      </c>
      <c r="E4" s="5"/>
    </row>
    <row r="5" spans="1:5">
      <c r="A5" s="20"/>
      <c r="B5" s="39" t="s">
        <v>180</v>
      </c>
      <c r="C5" s="15">
        <v>83</v>
      </c>
      <c r="D5" s="38">
        <f t="shared" ref="D5:D13" si="0">C5/$C$3*100</f>
        <v>0.45429666119321288</v>
      </c>
      <c r="E5" s="5"/>
    </row>
    <row r="6" spans="1:5">
      <c r="A6" s="20"/>
      <c r="B6" s="39" t="s">
        <v>184</v>
      </c>
      <c r="C6" s="15">
        <v>424</v>
      </c>
      <c r="D6" s="38">
        <f t="shared" si="0"/>
        <v>2.3207443897099069</v>
      </c>
      <c r="E6" s="5"/>
    </row>
    <row r="7" spans="1:5" ht="39.75" customHeight="1">
      <c r="A7" s="20"/>
      <c r="B7" s="39" t="s">
        <v>186</v>
      </c>
      <c r="C7" s="15">
        <v>3351</v>
      </c>
      <c r="D7" s="38">
        <f t="shared" si="0"/>
        <v>18.341543513957305</v>
      </c>
      <c r="E7" s="5"/>
    </row>
    <row r="8" spans="1:5" ht="27.75" customHeight="1">
      <c r="A8" s="20"/>
      <c r="B8" s="39" t="s">
        <v>224</v>
      </c>
      <c r="C8" s="15">
        <v>1027</v>
      </c>
      <c r="D8" s="38">
        <f t="shared" si="0"/>
        <v>5.6212370005473451</v>
      </c>
      <c r="E8" s="5"/>
    </row>
    <row r="9" spans="1:5" ht="38.25" customHeight="1">
      <c r="A9" s="20"/>
      <c r="B9" s="39" t="s">
        <v>185</v>
      </c>
      <c r="C9" s="15">
        <v>531</v>
      </c>
      <c r="D9" s="38">
        <f t="shared" si="0"/>
        <v>2.9064039408866997</v>
      </c>
      <c r="E9" s="5"/>
    </row>
    <row r="10" spans="1:5">
      <c r="A10" s="20"/>
      <c r="B10" s="39" t="s">
        <v>181</v>
      </c>
      <c r="C10" s="15">
        <v>535</v>
      </c>
      <c r="D10" s="38">
        <f t="shared" si="0"/>
        <v>2.9282977558839631</v>
      </c>
      <c r="E10" s="5"/>
    </row>
    <row r="11" spans="1:5">
      <c r="A11" s="20"/>
      <c r="B11" s="39" t="s">
        <v>182</v>
      </c>
      <c r="C11" s="15">
        <v>62</v>
      </c>
      <c r="D11" s="38">
        <f t="shared" si="0"/>
        <v>0.33935413245758073</v>
      </c>
      <c r="E11" s="5"/>
    </row>
    <row r="12" spans="1:5">
      <c r="A12" s="20"/>
      <c r="B12" s="39" t="s">
        <v>183</v>
      </c>
      <c r="C12" s="15">
        <v>54</v>
      </c>
      <c r="D12" s="38">
        <f t="shared" si="0"/>
        <v>0.29556650246305421</v>
      </c>
      <c r="E12" s="5"/>
    </row>
    <row r="13" spans="1:5">
      <c r="A13" s="20"/>
      <c r="B13" s="39" t="s">
        <v>176</v>
      </c>
      <c r="C13" s="15">
        <v>12184</v>
      </c>
      <c r="D13" s="38">
        <f t="shared" si="0"/>
        <v>66.688560481663927</v>
      </c>
      <c r="E13" s="5"/>
    </row>
    <row r="14" spans="1:5">
      <c r="A14" s="20"/>
      <c r="B14" s="75" t="s">
        <v>177</v>
      </c>
      <c r="C14" s="10"/>
      <c r="D14" s="10"/>
    </row>
    <row r="18" spans="3:3">
      <c r="C18"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showGridLines="0" workbookViewId="0">
      <selection activeCell="B20" sqref="B20:E20"/>
    </sheetView>
  </sheetViews>
  <sheetFormatPr baseColWidth="10" defaultRowHeight="15"/>
  <cols>
    <col min="1" max="1" width="4" customWidth="1"/>
    <col min="2" max="2" width="32.85546875" customWidth="1"/>
    <col min="3" max="3" width="15.28515625" customWidth="1"/>
  </cols>
  <sheetData>
    <row r="1" spans="2:5" s="6" customFormat="1" ht="29.25" customHeight="1">
      <c r="B1" s="85" t="s">
        <v>18</v>
      </c>
      <c r="C1" s="84"/>
      <c r="D1" s="84"/>
      <c r="E1" s="84"/>
    </row>
    <row r="2" spans="2:5">
      <c r="B2" s="9"/>
      <c r="C2" s="9"/>
      <c r="D2" s="9"/>
      <c r="E2" s="9"/>
    </row>
    <row r="3" spans="2:5" ht="29.25" customHeight="1">
      <c r="B3" s="21" t="s">
        <v>30</v>
      </c>
      <c r="C3" s="21" t="s">
        <v>0</v>
      </c>
      <c r="D3" s="21" t="s">
        <v>1</v>
      </c>
      <c r="E3" s="22" t="s">
        <v>2</v>
      </c>
    </row>
    <row r="4" spans="2:5">
      <c r="B4" s="23" t="s">
        <v>9</v>
      </c>
      <c r="C4" s="24">
        <v>56320</v>
      </c>
      <c r="D4" s="25">
        <v>474</v>
      </c>
      <c r="E4" s="26">
        <v>1027</v>
      </c>
    </row>
    <row r="5" spans="2:5">
      <c r="B5" s="27" t="s">
        <v>3</v>
      </c>
      <c r="C5" s="28">
        <v>2091</v>
      </c>
      <c r="D5" s="29">
        <v>12</v>
      </c>
      <c r="E5" s="30">
        <v>39</v>
      </c>
    </row>
    <row r="6" spans="2:5">
      <c r="B6" s="27" t="s">
        <v>15</v>
      </c>
      <c r="C6" s="28">
        <v>4703</v>
      </c>
      <c r="D6" s="29">
        <v>13</v>
      </c>
      <c r="E6" s="30">
        <v>28</v>
      </c>
    </row>
    <row r="7" spans="2:5">
      <c r="B7" s="27" t="s">
        <v>14</v>
      </c>
      <c r="C7" s="28">
        <v>2</v>
      </c>
      <c r="D7" s="29">
        <v>0</v>
      </c>
      <c r="E7" s="30">
        <v>0</v>
      </c>
    </row>
    <row r="8" spans="2:5">
      <c r="B8" s="27" t="s">
        <v>4</v>
      </c>
      <c r="C8" s="28">
        <v>321</v>
      </c>
      <c r="D8" s="29">
        <v>6</v>
      </c>
      <c r="E8" s="30">
        <v>10</v>
      </c>
    </row>
    <row r="9" spans="2:5">
      <c r="B9" s="27" t="s">
        <v>8</v>
      </c>
      <c r="C9" s="28">
        <v>0</v>
      </c>
      <c r="D9" s="29">
        <v>0</v>
      </c>
      <c r="E9" s="30">
        <v>0</v>
      </c>
    </row>
    <row r="10" spans="2:5">
      <c r="B10" s="27" t="s">
        <v>13</v>
      </c>
      <c r="C10" s="28">
        <v>26</v>
      </c>
      <c r="D10" s="29">
        <v>0</v>
      </c>
      <c r="E10" s="30">
        <v>0</v>
      </c>
    </row>
    <row r="11" spans="2:5">
      <c r="B11" s="27" t="s">
        <v>5</v>
      </c>
      <c r="C11" s="28">
        <v>18451</v>
      </c>
      <c r="D11" s="29">
        <v>348</v>
      </c>
      <c r="E11" s="30">
        <v>932</v>
      </c>
    </row>
    <row r="12" spans="2:5">
      <c r="B12" s="27" t="s">
        <v>16</v>
      </c>
      <c r="C12" s="28">
        <v>673</v>
      </c>
      <c r="D12" s="29">
        <v>10</v>
      </c>
      <c r="E12" s="30">
        <v>33</v>
      </c>
    </row>
    <row r="13" spans="2:5">
      <c r="B13" s="27" t="s">
        <v>6</v>
      </c>
      <c r="C13" s="28">
        <v>1662</v>
      </c>
      <c r="D13" s="29">
        <v>30</v>
      </c>
      <c r="E13" s="30">
        <v>129</v>
      </c>
    </row>
    <row r="14" spans="2:5">
      <c r="B14" s="27" t="s">
        <v>12</v>
      </c>
      <c r="C14" s="28">
        <v>227</v>
      </c>
      <c r="D14" s="29">
        <v>3</v>
      </c>
      <c r="E14" s="30">
        <v>10</v>
      </c>
    </row>
    <row r="15" spans="2:5">
      <c r="B15" s="27" t="s">
        <v>10</v>
      </c>
      <c r="C15" s="28">
        <v>168078</v>
      </c>
      <c r="D15" s="29">
        <v>1301</v>
      </c>
      <c r="E15" s="30">
        <v>3705</v>
      </c>
    </row>
    <row r="16" spans="2:5">
      <c r="B16" s="27" t="s">
        <v>11</v>
      </c>
      <c r="C16" s="28">
        <v>23443</v>
      </c>
      <c r="D16" s="29">
        <v>257</v>
      </c>
      <c r="E16" s="30">
        <v>813</v>
      </c>
    </row>
    <row r="17" spans="2:5">
      <c r="B17" s="31" t="s">
        <v>7</v>
      </c>
      <c r="C17" s="32">
        <v>85562</v>
      </c>
      <c r="D17" s="33">
        <v>1940</v>
      </c>
      <c r="E17" s="34">
        <v>5531</v>
      </c>
    </row>
    <row r="18" spans="2:5">
      <c r="B18" s="35" t="s">
        <v>17</v>
      </c>
      <c r="C18" s="36">
        <f>SUM(C4:C17)</f>
        <v>361559</v>
      </c>
      <c r="D18" s="36">
        <f t="shared" ref="D18:E18" si="0">SUM(D4:D17)</f>
        <v>4394</v>
      </c>
      <c r="E18" s="36">
        <f t="shared" si="0"/>
        <v>12257</v>
      </c>
    </row>
    <row r="20" spans="2:5" ht="105.75" customHeight="1">
      <c r="B20" s="84" t="s">
        <v>218</v>
      </c>
      <c r="C20" s="84"/>
      <c r="D20" s="84"/>
      <c r="E20" s="84"/>
    </row>
  </sheetData>
  <mergeCells count="2">
    <mergeCell ref="B20:E20"/>
    <mergeCell ref="B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showGridLines="0" topLeftCell="A16" workbookViewId="0">
      <selection activeCell="B23" sqref="B23:D23"/>
    </sheetView>
  </sheetViews>
  <sheetFormatPr baseColWidth="10" defaultRowHeight="15"/>
  <cols>
    <col min="1" max="1" width="4" customWidth="1"/>
    <col min="2" max="2" width="15.7109375" customWidth="1"/>
    <col min="3" max="3" width="18.85546875" customWidth="1"/>
    <col min="4" max="4" width="18" customWidth="1"/>
  </cols>
  <sheetData>
    <row r="1" spans="2:4" ht="24.75" customHeight="1">
      <c r="B1" s="85" t="s">
        <v>19</v>
      </c>
      <c r="C1" s="84"/>
      <c r="D1" s="84"/>
    </row>
    <row r="2" spans="2:4">
      <c r="B2" s="10"/>
      <c r="C2" s="10"/>
      <c r="D2" s="10"/>
    </row>
    <row r="3" spans="2:4" ht="37.5" customHeight="1">
      <c r="B3" s="40"/>
      <c r="C3" s="40"/>
      <c r="D3" s="41" t="s">
        <v>20</v>
      </c>
    </row>
    <row r="4" spans="2:4">
      <c r="B4" s="86" t="s">
        <v>0</v>
      </c>
      <c r="C4" s="42" t="s">
        <v>21</v>
      </c>
      <c r="D4" s="43">
        <v>2287</v>
      </c>
    </row>
    <row r="5" spans="2:4">
      <c r="B5" s="87"/>
      <c r="C5" s="44" t="s">
        <v>22</v>
      </c>
      <c r="D5" s="45">
        <v>2287</v>
      </c>
    </row>
    <row r="6" spans="2:4">
      <c r="B6" s="87"/>
      <c r="C6" s="44" t="s">
        <v>23</v>
      </c>
      <c r="D6" s="45">
        <v>1300</v>
      </c>
    </row>
    <row r="7" spans="2:4">
      <c r="B7" s="87"/>
      <c r="C7" s="44" t="s">
        <v>24</v>
      </c>
      <c r="D7" s="45">
        <v>1601</v>
      </c>
    </row>
    <row r="8" spans="2:4">
      <c r="B8" s="87"/>
      <c r="C8" s="44" t="s">
        <v>25</v>
      </c>
      <c r="D8" s="45">
        <v>1487</v>
      </c>
    </row>
    <row r="9" spans="2:4">
      <c r="B9" s="87"/>
      <c r="C9" s="46" t="s">
        <v>17</v>
      </c>
      <c r="D9" s="47">
        <v>8962</v>
      </c>
    </row>
    <row r="10" spans="2:4">
      <c r="B10" s="86" t="s">
        <v>1</v>
      </c>
      <c r="C10" s="44" t="s">
        <v>21</v>
      </c>
      <c r="D10" s="48">
        <v>59</v>
      </c>
    </row>
    <row r="11" spans="2:4">
      <c r="B11" s="87"/>
      <c r="C11" s="44" t="s">
        <v>22</v>
      </c>
      <c r="D11" s="49">
        <v>31</v>
      </c>
    </row>
    <row r="12" spans="2:4">
      <c r="B12" s="87"/>
      <c r="C12" s="44" t="s">
        <v>23</v>
      </c>
      <c r="D12" s="49">
        <v>28</v>
      </c>
    </row>
    <row r="13" spans="2:4">
      <c r="B13" s="87"/>
      <c r="C13" s="44" t="s">
        <v>24</v>
      </c>
      <c r="D13" s="49">
        <v>16</v>
      </c>
    </row>
    <row r="14" spans="2:4">
      <c r="B14" s="87"/>
      <c r="C14" s="44" t="s">
        <v>25</v>
      </c>
      <c r="D14" s="49">
        <v>57</v>
      </c>
    </row>
    <row r="15" spans="2:4">
      <c r="B15" s="87"/>
      <c r="C15" s="50" t="s">
        <v>17</v>
      </c>
      <c r="D15" s="51">
        <v>191</v>
      </c>
    </row>
    <row r="16" spans="2:4">
      <c r="B16" s="86" t="s">
        <v>2</v>
      </c>
      <c r="C16" s="42" t="s">
        <v>21</v>
      </c>
      <c r="D16" s="48">
        <v>170</v>
      </c>
    </row>
    <row r="17" spans="2:4">
      <c r="B17" s="87"/>
      <c r="C17" s="44" t="s">
        <v>22</v>
      </c>
      <c r="D17" s="49">
        <v>83</v>
      </c>
    </row>
    <row r="18" spans="2:4">
      <c r="B18" s="87"/>
      <c r="C18" s="44" t="s">
        <v>23</v>
      </c>
      <c r="D18" s="49">
        <v>72</v>
      </c>
    </row>
    <row r="19" spans="2:4">
      <c r="B19" s="87"/>
      <c r="C19" s="44" t="s">
        <v>24</v>
      </c>
      <c r="D19" s="49">
        <v>41</v>
      </c>
    </row>
    <row r="20" spans="2:4">
      <c r="B20" s="87"/>
      <c r="C20" s="44" t="s">
        <v>25</v>
      </c>
      <c r="D20" s="49">
        <v>115</v>
      </c>
    </row>
    <row r="21" spans="2:4">
      <c r="B21" s="87"/>
      <c r="C21" s="46" t="s">
        <v>17</v>
      </c>
      <c r="D21" s="51">
        <v>481</v>
      </c>
    </row>
    <row r="22" spans="2:4">
      <c r="B22" s="10"/>
      <c r="C22" s="10"/>
      <c r="D22" s="10"/>
    </row>
    <row r="23" spans="2:4" ht="35.25" customHeight="1">
      <c r="B23" s="88" t="s">
        <v>199</v>
      </c>
      <c r="C23" s="88"/>
      <c r="D23" s="88"/>
    </row>
    <row r="24" spans="2:4">
      <c r="B24" s="10"/>
      <c r="C24" s="10"/>
      <c r="D24" s="10"/>
    </row>
  </sheetData>
  <mergeCells count="5">
    <mergeCell ref="B4:B9"/>
    <mergeCell ref="B10:B15"/>
    <mergeCell ref="B16:B21"/>
    <mergeCell ref="B1:D1"/>
    <mergeCell ref="B23:D23"/>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B10" sqref="B10:E10"/>
    </sheetView>
  </sheetViews>
  <sheetFormatPr baseColWidth="10" defaultRowHeight="15"/>
  <cols>
    <col min="1" max="1" width="4" customWidth="1"/>
    <col min="2" max="2" width="19.28515625" customWidth="1"/>
    <col min="3" max="3" width="13.140625" customWidth="1"/>
    <col min="4" max="4" width="13.85546875" customWidth="1"/>
    <col min="5" max="5" width="16" customWidth="1"/>
  </cols>
  <sheetData>
    <row r="1" spans="2:6" ht="13.5" customHeight="1">
      <c r="B1" s="52" t="s">
        <v>27</v>
      </c>
      <c r="C1" s="10"/>
      <c r="D1" s="10"/>
      <c r="E1" s="10"/>
      <c r="F1" s="10"/>
    </row>
    <row r="2" spans="2:6">
      <c r="B2" s="10"/>
      <c r="C2" s="10"/>
      <c r="D2" s="10"/>
      <c r="E2" s="53" t="s">
        <v>28</v>
      </c>
      <c r="F2" s="10"/>
    </row>
    <row r="3" spans="2:6" ht="48" customHeight="1">
      <c r="B3" s="10"/>
      <c r="C3" s="13" t="s">
        <v>33</v>
      </c>
      <c r="D3" s="13" t="s">
        <v>34</v>
      </c>
      <c r="E3" s="13" t="s">
        <v>114</v>
      </c>
      <c r="F3" s="10"/>
    </row>
    <row r="4" spans="2:6">
      <c r="B4" s="14" t="s">
        <v>200</v>
      </c>
      <c r="C4" s="54">
        <v>51</v>
      </c>
      <c r="D4" s="54">
        <v>41</v>
      </c>
      <c r="E4" s="54">
        <f>40*(5/4)</f>
        <v>50</v>
      </c>
      <c r="F4" s="10"/>
    </row>
    <row r="5" spans="2:6">
      <c r="B5" s="14" t="s">
        <v>22</v>
      </c>
      <c r="C5" s="55" t="s">
        <v>26</v>
      </c>
      <c r="D5" s="54">
        <v>38</v>
      </c>
      <c r="E5" s="54">
        <f>40*(5/4)</f>
        <v>50</v>
      </c>
      <c r="F5" s="10"/>
    </row>
    <row r="6" spans="2:6">
      <c r="B6" s="14" t="s">
        <v>23</v>
      </c>
      <c r="C6" s="54">
        <v>56</v>
      </c>
      <c r="D6" s="54">
        <v>54</v>
      </c>
      <c r="E6" s="54">
        <f>56*(5/4)</f>
        <v>70</v>
      </c>
      <c r="F6" s="10"/>
    </row>
    <row r="7" spans="2:6">
      <c r="B7" s="14" t="s">
        <v>24</v>
      </c>
      <c r="C7" s="54">
        <v>46</v>
      </c>
      <c r="D7" s="54">
        <v>44</v>
      </c>
      <c r="E7" s="55">
        <f>46*(5/4)</f>
        <v>57.5</v>
      </c>
      <c r="F7" s="10"/>
    </row>
    <row r="8" spans="2:6">
      <c r="B8" s="14" t="s">
        <v>25</v>
      </c>
      <c r="C8" s="54">
        <v>34</v>
      </c>
      <c r="D8" s="54">
        <v>36</v>
      </c>
      <c r="E8" s="55">
        <f>34*(5/4)</f>
        <v>42.5</v>
      </c>
      <c r="F8" s="10"/>
    </row>
    <row r="9" spans="2:6">
      <c r="B9" s="10"/>
      <c r="C9" s="10"/>
      <c r="D9" s="10"/>
      <c r="E9" s="10"/>
      <c r="F9" s="10"/>
    </row>
    <row r="10" spans="2:6" ht="84" customHeight="1">
      <c r="B10" s="84" t="s">
        <v>201</v>
      </c>
      <c r="C10" s="84"/>
      <c r="D10" s="84"/>
      <c r="E10" s="84"/>
      <c r="F10" s="10"/>
    </row>
  </sheetData>
  <mergeCells count="1">
    <mergeCell ref="B10:E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7"/>
  <sheetViews>
    <sheetView showGridLines="0" topLeftCell="A7" workbookViewId="0">
      <selection activeCell="H22" sqref="H22"/>
    </sheetView>
  </sheetViews>
  <sheetFormatPr baseColWidth="10" defaultRowHeight="15"/>
  <cols>
    <col min="1" max="1" width="3.7109375" customWidth="1"/>
    <col min="2" max="2" width="25" customWidth="1"/>
    <col min="3" max="3" width="15.140625" customWidth="1"/>
  </cols>
  <sheetData>
    <row r="1" spans="2:5">
      <c r="B1" s="52" t="s">
        <v>29</v>
      </c>
      <c r="C1" s="10"/>
      <c r="D1" s="10"/>
      <c r="E1" s="10"/>
    </row>
    <row r="2" spans="2:5">
      <c r="B2" s="10"/>
      <c r="C2" s="10"/>
      <c r="D2" s="10"/>
      <c r="E2" s="10"/>
    </row>
    <row r="3" spans="2:5" ht="22.5">
      <c r="B3" s="21" t="s">
        <v>30</v>
      </c>
      <c r="C3" s="21" t="s">
        <v>0</v>
      </c>
      <c r="D3" s="21" t="s">
        <v>1</v>
      </c>
      <c r="E3" s="22" t="s">
        <v>2</v>
      </c>
    </row>
    <row r="4" spans="2:5">
      <c r="B4" s="23" t="s">
        <v>9</v>
      </c>
      <c r="C4" s="24">
        <v>4502</v>
      </c>
      <c r="D4" s="25">
        <v>45</v>
      </c>
      <c r="E4" s="26">
        <v>120</v>
      </c>
    </row>
    <row r="5" spans="2:5">
      <c r="B5" s="27" t="s">
        <v>3</v>
      </c>
      <c r="C5" s="28">
        <v>235</v>
      </c>
      <c r="D5" s="29">
        <v>2</v>
      </c>
      <c r="E5" s="30">
        <v>5</v>
      </c>
    </row>
    <row r="6" spans="2:5">
      <c r="B6" s="27" t="s">
        <v>15</v>
      </c>
      <c r="C6" s="28">
        <v>244</v>
      </c>
      <c r="D6" s="29">
        <v>1</v>
      </c>
      <c r="E6" s="30">
        <v>3</v>
      </c>
    </row>
    <row r="7" spans="2:5">
      <c r="B7" s="27" t="s">
        <v>4</v>
      </c>
      <c r="C7" s="28">
        <v>10</v>
      </c>
      <c r="D7" s="29">
        <v>0</v>
      </c>
      <c r="E7" s="30">
        <v>0</v>
      </c>
    </row>
    <row r="8" spans="2:5">
      <c r="B8" s="27" t="s">
        <v>5</v>
      </c>
      <c r="C8" s="28">
        <v>2740</v>
      </c>
      <c r="D8" s="29">
        <v>61</v>
      </c>
      <c r="E8" s="30">
        <v>154</v>
      </c>
    </row>
    <row r="9" spans="2:5">
      <c r="B9" s="27" t="s">
        <v>16</v>
      </c>
      <c r="C9" s="28">
        <v>36</v>
      </c>
      <c r="D9" s="29">
        <v>1</v>
      </c>
      <c r="E9" s="30">
        <v>3</v>
      </c>
    </row>
    <row r="10" spans="2:5">
      <c r="B10" s="27" t="s">
        <v>6</v>
      </c>
      <c r="C10" s="28">
        <v>158</v>
      </c>
      <c r="D10" s="29">
        <v>4</v>
      </c>
      <c r="E10" s="30">
        <v>14</v>
      </c>
    </row>
    <row r="11" spans="2:5">
      <c r="B11" s="27" t="s">
        <v>10</v>
      </c>
      <c r="C11" s="28">
        <v>7144</v>
      </c>
      <c r="D11" s="29">
        <v>91</v>
      </c>
      <c r="E11" s="30">
        <v>238</v>
      </c>
    </row>
    <row r="12" spans="2:5">
      <c r="B12" s="27" t="s">
        <v>11</v>
      </c>
      <c r="C12" s="28">
        <v>1327</v>
      </c>
      <c r="D12" s="29">
        <v>22</v>
      </c>
      <c r="E12" s="30">
        <v>77</v>
      </c>
    </row>
    <row r="13" spans="2:5">
      <c r="B13" s="27" t="s">
        <v>7</v>
      </c>
      <c r="C13" s="28">
        <v>6586</v>
      </c>
      <c r="D13" s="29">
        <v>182</v>
      </c>
      <c r="E13" s="30">
        <v>522</v>
      </c>
    </row>
    <row r="14" spans="2:5">
      <c r="B14" s="27" t="s">
        <v>31</v>
      </c>
      <c r="C14" s="28">
        <v>4669</v>
      </c>
      <c r="D14" s="29">
        <v>191</v>
      </c>
      <c r="E14" s="30">
        <v>357</v>
      </c>
    </row>
    <row r="15" spans="2:5">
      <c r="B15" s="27" t="s">
        <v>32</v>
      </c>
      <c r="C15" s="28">
        <v>404</v>
      </c>
      <c r="D15" s="29">
        <v>13</v>
      </c>
      <c r="E15" s="30">
        <v>25</v>
      </c>
    </row>
    <row r="16" spans="2:5">
      <c r="B16" s="31" t="s">
        <v>221</v>
      </c>
      <c r="C16" s="32">
        <v>758</v>
      </c>
      <c r="D16" s="33">
        <v>19</v>
      </c>
      <c r="E16" s="34">
        <v>69</v>
      </c>
    </row>
    <row r="17" spans="2:5">
      <c r="B17" s="35" t="s">
        <v>17</v>
      </c>
      <c r="C17" s="36">
        <f>SUM(C4:C16)</f>
        <v>28813</v>
      </c>
      <c r="D17" s="36">
        <f t="shared" ref="D17:E17" si="0">SUM(D4:D16)</f>
        <v>632</v>
      </c>
      <c r="E17" s="36">
        <f t="shared" si="0"/>
        <v>1587</v>
      </c>
    </row>
    <row r="18" spans="2:5">
      <c r="B18" s="10"/>
      <c r="C18" s="10"/>
      <c r="D18" s="10"/>
      <c r="E18" s="10"/>
    </row>
    <row r="19" spans="2:5" ht="33.75" customHeight="1">
      <c r="B19" s="84" t="s">
        <v>202</v>
      </c>
      <c r="C19" s="84"/>
      <c r="D19" s="84"/>
      <c r="E19" s="84"/>
    </row>
    <row r="20" spans="2:5">
      <c r="B20" s="10"/>
      <c r="C20" s="10"/>
      <c r="D20" s="10"/>
      <c r="E20" s="10"/>
    </row>
    <row r="21" spans="2:5">
      <c r="B21" s="10"/>
      <c r="C21" s="10"/>
      <c r="D21" s="10"/>
      <c r="E21" s="10"/>
    </row>
    <row r="22" spans="2:5">
      <c r="B22" s="10"/>
      <c r="C22" s="10"/>
      <c r="D22" s="10"/>
      <c r="E22" s="10"/>
    </row>
    <row r="23" spans="2:5">
      <c r="B23" s="10"/>
      <c r="C23" s="10"/>
      <c r="D23" s="10"/>
      <c r="E23" s="10"/>
    </row>
    <row r="24" spans="2:5">
      <c r="B24" s="10"/>
      <c r="C24" s="10"/>
      <c r="D24" s="10"/>
      <c r="E24" s="10"/>
    </row>
    <row r="25" spans="2:5">
      <c r="B25" s="10"/>
      <c r="C25" s="10"/>
      <c r="D25" s="10"/>
      <c r="E25" s="10"/>
    </row>
    <row r="26" spans="2:5">
      <c r="B26" s="10"/>
      <c r="C26" s="10"/>
      <c r="D26" s="10"/>
      <c r="E26" s="10"/>
    </row>
    <row r="27" spans="2:5">
      <c r="B27" s="10"/>
      <c r="C27" s="10"/>
      <c r="D27" s="10"/>
      <c r="E27" s="10"/>
    </row>
  </sheetData>
  <mergeCells count="1">
    <mergeCell ref="B19:E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
  <sheetViews>
    <sheetView showGridLines="0" workbookViewId="0">
      <selection activeCell="B6" sqref="B6:D6"/>
    </sheetView>
  </sheetViews>
  <sheetFormatPr baseColWidth="10" defaultRowHeight="15"/>
  <cols>
    <col min="1" max="1" width="5.42578125" customWidth="1"/>
    <col min="2" max="2" width="17.42578125" customWidth="1"/>
    <col min="3" max="3" width="15.5703125" customWidth="1"/>
    <col min="4" max="4" width="17.85546875" customWidth="1"/>
  </cols>
  <sheetData>
    <row r="1" spans="2:4" ht="33" customHeight="1">
      <c r="B1" s="85" t="s">
        <v>38</v>
      </c>
      <c r="C1" s="89"/>
      <c r="D1" s="89"/>
    </row>
    <row r="2" spans="2:4">
      <c r="B2" s="10"/>
      <c r="C2" s="10"/>
      <c r="D2" s="10"/>
    </row>
    <row r="3" spans="2:4">
      <c r="B3" s="16" t="s">
        <v>35</v>
      </c>
      <c r="C3" s="16" t="s">
        <v>36</v>
      </c>
      <c r="D3" s="16" t="s">
        <v>37</v>
      </c>
    </row>
    <row r="4" spans="2:4">
      <c r="B4" s="15">
        <v>173932</v>
      </c>
      <c r="C4" s="15">
        <v>81268</v>
      </c>
      <c r="D4" s="15">
        <v>47292</v>
      </c>
    </row>
    <row r="5" spans="2:4">
      <c r="B5" s="10"/>
      <c r="C5" s="10"/>
      <c r="D5" s="10"/>
    </row>
    <row r="6" spans="2:4" ht="150" customHeight="1">
      <c r="B6" s="84" t="s">
        <v>220</v>
      </c>
      <c r="C6" s="84"/>
      <c r="D6" s="84"/>
    </row>
  </sheetData>
  <mergeCells count="2">
    <mergeCell ref="B6:D6"/>
    <mergeCell ref="B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showGridLines="0" workbookViewId="0">
      <selection activeCell="C22" sqref="C22"/>
    </sheetView>
  </sheetViews>
  <sheetFormatPr baseColWidth="10" defaultRowHeight="15"/>
  <cols>
    <col min="1" max="1" width="6.28515625" customWidth="1"/>
    <col min="2" max="2" width="25.42578125" customWidth="1"/>
    <col min="3" max="3" width="16.140625" customWidth="1"/>
    <col min="5" max="5" width="12.140625" customWidth="1"/>
  </cols>
  <sheetData>
    <row r="1" spans="2:5" ht="35.25" customHeight="1">
      <c r="B1" s="85" t="s">
        <v>123</v>
      </c>
      <c r="C1" s="85"/>
      <c r="D1" s="85"/>
      <c r="E1" s="85"/>
    </row>
    <row r="2" spans="2:5">
      <c r="B2" s="10"/>
      <c r="C2" s="10"/>
      <c r="D2" s="10"/>
      <c r="E2" s="10"/>
    </row>
    <row r="3" spans="2:5" ht="26.25" customHeight="1">
      <c r="B3" s="21" t="s">
        <v>30</v>
      </c>
      <c r="C3" s="21" t="s">
        <v>0</v>
      </c>
      <c r="D3" s="21" t="s">
        <v>1</v>
      </c>
      <c r="E3" s="22" t="s">
        <v>2</v>
      </c>
    </row>
    <row r="4" spans="2:5">
      <c r="B4" s="23" t="s">
        <v>9</v>
      </c>
      <c r="C4" s="24">
        <v>4502</v>
      </c>
      <c r="D4" s="25">
        <v>45</v>
      </c>
      <c r="E4" s="26">
        <v>126</v>
      </c>
    </row>
    <row r="5" spans="2:5">
      <c r="B5" s="27" t="s">
        <v>3</v>
      </c>
      <c r="C5" s="28">
        <v>235</v>
      </c>
      <c r="D5" s="29">
        <v>2</v>
      </c>
      <c r="E5" s="30">
        <v>5</v>
      </c>
    </row>
    <row r="6" spans="2:5">
      <c r="B6" s="27" t="s">
        <v>15</v>
      </c>
      <c r="C6" s="28">
        <v>244</v>
      </c>
      <c r="D6" s="29">
        <v>1</v>
      </c>
      <c r="E6" s="30">
        <v>3</v>
      </c>
    </row>
    <row r="7" spans="2:5">
      <c r="B7" s="27" t="s">
        <v>4</v>
      </c>
      <c r="C7" s="28">
        <v>10</v>
      </c>
      <c r="D7" s="29">
        <v>0</v>
      </c>
      <c r="E7" s="30">
        <v>0</v>
      </c>
    </row>
    <row r="8" spans="2:5">
      <c r="B8" s="27" t="s">
        <v>5</v>
      </c>
      <c r="C8" s="28">
        <v>2877</v>
      </c>
      <c r="D8" s="29">
        <v>61</v>
      </c>
      <c r="E8" s="30">
        <v>162</v>
      </c>
    </row>
    <row r="9" spans="2:5">
      <c r="B9" s="27" t="s">
        <v>16</v>
      </c>
      <c r="C9" s="28">
        <v>36</v>
      </c>
      <c r="D9" s="29">
        <v>1</v>
      </c>
      <c r="E9" s="30">
        <v>3</v>
      </c>
    </row>
    <row r="10" spans="2:5">
      <c r="B10" s="27" t="s">
        <v>6</v>
      </c>
      <c r="C10" s="28">
        <v>158</v>
      </c>
      <c r="D10" s="29">
        <v>4</v>
      </c>
      <c r="E10" s="30">
        <v>15</v>
      </c>
    </row>
    <row r="11" spans="2:5">
      <c r="B11" s="27" t="s">
        <v>10</v>
      </c>
      <c r="C11" s="28">
        <v>7144</v>
      </c>
      <c r="D11" s="29">
        <v>91</v>
      </c>
      <c r="E11" s="30">
        <v>250</v>
      </c>
    </row>
    <row r="12" spans="2:5">
      <c r="B12" s="27" t="s">
        <v>11</v>
      </c>
      <c r="C12" s="28">
        <v>1353</v>
      </c>
      <c r="D12" s="29">
        <v>23</v>
      </c>
      <c r="E12" s="30">
        <v>81</v>
      </c>
    </row>
    <row r="13" spans="2:5">
      <c r="B13" s="27" t="s">
        <v>7</v>
      </c>
      <c r="C13" s="28">
        <v>6586</v>
      </c>
      <c r="D13" s="29">
        <v>182</v>
      </c>
      <c r="E13" s="30">
        <v>548</v>
      </c>
    </row>
    <row r="14" spans="2:5">
      <c r="B14" s="27" t="s">
        <v>31</v>
      </c>
      <c r="C14" s="28">
        <v>4669</v>
      </c>
      <c r="D14" s="29">
        <v>191</v>
      </c>
      <c r="E14" s="30">
        <v>446</v>
      </c>
    </row>
    <row r="15" spans="2:5">
      <c r="B15" s="27" t="s">
        <v>32</v>
      </c>
      <c r="C15" s="28">
        <v>404</v>
      </c>
      <c r="D15" s="29">
        <v>13</v>
      </c>
      <c r="E15" s="30">
        <v>25</v>
      </c>
    </row>
    <row r="16" spans="2:5">
      <c r="B16" s="31" t="s">
        <v>221</v>
      </c>
      <c r="C16" s="32">
        <v>819</v>
      </c>
      <c r="D16" s="33">
        <v>19</v>
      </c>
      <c r="E16" s="34">
        <v>83</v>
      </c>
    </row>
    <row r="17" spans="2:5">
      <c r="B17" s="35" t="s">
        <v>17</v>
      </c>
      <c r="C17" s="36">
        <f>SUM(C4:C16)</f>
        <v>29037</v>
      </c>
      <c r="D17" s="36">
        <f t="shared" ref="D17:E17" si="0">SUM(D4:D16)</f>
        <v>633</v>
      </c>
      <c r="E17" s="36">
        <f t="shared" si="0"/>
        <v>1747</v>
      </c>
    </row>
    <row r="18" spans="2:5">
      <c r="B18" s="10"/>
      <c r="C18" s="10"/>
      <c r="D18" s="10"/>
      <c r="E18" s="10"/>
    </row>
    <row r="19" spans="2:5" ht="42.75" customHeight="1">
      <c r="B19" s="84" t="s">
        <v>203</v>
      </c>
      <c r="C19" s="84"/>
      <c r="D19" s="84"/>
      <c r="E19" s="84"/>
    </row>
    <row r="20" spans="2:5">
      <c r="B20" s="10"/>
      <c r="C20" s="10"/>
      <c r="D20" s="10"/>
      <c r="E20" s="10"/>
    </row>
    <row r="21" spans="2:5">
      <c r="B21" s="10"/>
      <c r="C21" s="10"/>
      <c r="D21" s="10"/>
      <c r="E21" s="10"/>
    </row>
  </sheetData>
  <mergeCells count="2">
    <mergeCell ref="B19:E19"/>
    <mergeCell ref="B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Sommaire</vt:lpstr>
      <vt:lpstr>Tableau 1</vt:lpstr>
      <vt:lpstr>Tableau 2</vt:lpstr>
      <vt:lpstr>Tableau 3</vt:lpstr>
      <vt:lpstr>Tableau 4</vt:lpstr>
      <vt:lpstr>Tableau 5</vt:lpstr>
      <vt:lpstr>Tableau 6</vt:lpstr>
      <vt:lpstr>Tableau 7</vt:lpstr>
      <vt:lpstr>Tableau 8</vt:lpstr>
      <vt:lpstr>Tableau 9</vt:lpstr>
      <vt:lpstr>Tableau 10</vt:lpstr>
      <vt:lpstr>Tableau 11</vt:lpstr>
      <vt:lpstr>Tableau annexe 3</vt:lpstr>
      <vt:lpstr>Tableau annexe 4</vt:lpstr>
      <vt:lpstr>'Tableau annexe 3'!_Toc68189881</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(DREES/OS/LCE)</dc:creator>
  <cp:lastModifiedBy>CASTAING, Elisabeth (DREES/DIRECTION)</cp:lastModifiedBy>
  <dcterms:created xsi:type="dcterms:W3CDTF">2021-06-07T14:25:29Z</dcterms:created>
  <dcterms:modified xsi:type="dcterms:W3CDTF">2021-10-11T14:39:33Z</dcterms:modified>
</cp:coreProperties>
</file>