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80" windowHeight="8835" activeTab="5"/>
  </bookViews>
  <sheets>
    <sheet name="F16 - Tableau 1" sheetId="1" r:id="rId1"/>
    <sheet name="F16 - Tableau 2" sheetId="2" r:id="rId2"/>
    <sheet name="F16 - Tableau 3" sheetId="3" r:id="rId3"/>
    <sheet name=" F16 - Graphique" sheetId="4" r:id="rId4"/>
    <sheet name="F16 - Schéma" sheetId="5" r:id="rId5"/>
    <sheet name="F16 - Carte 1 " sheetId="6" r:id="rId6"/>
    <sheet name="F16 - Carte 2" sheetId="7" r:id="rId7"/>
  </sheets>
  <definedNames>
    <definedName name="_xlnm.Print_Area" localSheetId="0">'F16 - Tableau 1'!$B$2:$E$9</definedName>
    <definedName name="_xlnm.Print_Area" localSheetId="1">'F16 - Tableau 2'!$B$2:$E$27</definedName>
  </definedNames>
  <calcPr fullCalcOnLoad="1"/>
</workbook>
</file>

<file path=xl/sharedStrings.xml><?xml version="1.0" encoding="utf-8"?>
<sst xmlns="http://schemas.openxmlformats.org/spreadsheetml/2006/main" count="533" uniqueCount="288">
  <si>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</si>
  <si>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</si>
  <si>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</si>
  <si>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</si>
  <si>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</si>
  <si>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</si>
  <si>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</si>
  <si>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</si>
  <si>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</si>
  <si>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</si>
  <si>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</si>
  <si>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</si>
  <si>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</si>
  <si>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</si>
  <si>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</si>
  <si>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</si>
  <si>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</si>
  <si>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</si>
  <si>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</si>
  <si>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</si>
  <si>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</si>
  <si>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</si>
  <si>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</si>
  <si>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</si>
  <si>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</si>
  <si>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</si>
  <si>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</si>
  <si>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</si>
  <si>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</si>
  <si>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</si>
  <si>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</si>
  <si>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</si>
  <si>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</si>
  <si>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</si>
  <si>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</si>
  <si>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</si>
  <si>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</si>
  <si>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</si>
  <si>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</si>
  <si>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</si>
  <si>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</si>
  <si>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</si>
  <si>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</si>
  <si>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</si>
  <si>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</si>
  <si>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</si>
  <si>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</si>
  <si>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</si>
  <si>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</si>
  <si>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</si>
  <si>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</si>
  <si>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</si>
  <si>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</si>
  <si>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</si>
  <si>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</si>
  <si>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</si>
  <si>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</si>
  <si>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</si>
  <si>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</si>
  <si>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</si>
  <si>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</si>
  <si>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</si>
  <si>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</si>
  <si>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</si>
  <si>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</si>
  <si>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</si>
  <si>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</si>
  <si>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</si>
  <si>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</si>
  <si>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</si>
  <si>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</si>
  <si>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</si>
  <si>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</si>
  <si>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</si>
  <si>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</si>
  <si>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</si>
  <si>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</si>
  <si>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</si>
  <si>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</si>
  <si>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</si>
  <si>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</si>
  <si>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</si>
  <si>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</si>
  <si>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</si>
  <si>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</si>
  <si>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</si>
  <si>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</si>
  <si>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</si>
  <si>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</si>
  <si>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</si>
  <si>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</si>
  <si>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</si>
  <si>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</si>
  <si>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</si>
  <si>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</si>
  <si>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</si>
  <si>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</si>
  <si>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</si>
  <si>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</si>
  <si>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</si>
  <si>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</si>
  <si>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</si>
  <si>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</si>
  <si>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</si>
  <si>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</si>
  <si>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</si>
  <si>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</si>
  <si>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</si>
  <si>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</si>
  <si>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</si>
  <si>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</si>
  <si>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</si>
  <si>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</si>
  <si>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</si>
  <si>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</si>
  <si>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</si>
  <si>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</si>
  <si>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</si>
  <si>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</si>
  <si>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</si>
  <si>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</si>
  <si>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</si>
  <si>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</si>
  <si>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</si>
  <si>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</si>
  <si>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</si>
  <si>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</si>
  <si>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</si>
  <si>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</si>
  <si>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</si>
  <si>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</si>
  <si>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</si>
  <si>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</si>
  <si>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</si>
  <si>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</si>
  <si>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</si>
  <si>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</si>
  <si>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</si>
  <si>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</si>
  <si>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</si>
  <si>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</si>
  <si>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</si>
  <si>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</si>
  <si>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</si>
  <si>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</si>
  <si>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</si>
  <si>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</si>
  <si>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</si>
  <si>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</si>
  <si>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</si>
  <si>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</si>
  <si>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</si>
  <si>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</si>
  <si>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</si>
  <si>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</si>
  <si>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</si>
  <si>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</si>
  <si>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</si>
  <si>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</si>
  <si>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</si>
  <si>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</si>
  <si>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</si>
  <si>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</si>
  <si>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</si>
  <si>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</si>
  <si>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</si>
  <si>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</si>
  <si>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</si>
  <si>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</si>
  <si>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</si>
  <si>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</si>
  <si>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</si>
  <si>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</si>
  <si>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</si>
  <si>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</si>
  <si>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</si>
  <si>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</si>
  <si>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</si>
  <si>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</si>
  <si>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</si>
  <si>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</si>
  <si>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</si>
  <si>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</si>
  <si>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</si>
  <si>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</si>
  <si>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</si>
  <si>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</si>
  <si>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</si>
  <si>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</si>
  <si>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</si>
  <si>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</si>
  <si>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</si>
  <si>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France métropolitaine</t>
  </si>
  <si>
    <t>1 an à moins de 2 ans</t>
  </si>
  <si>
    <t>2 ans à moins de 5 ans</t>
  </si>
  <si>
    <t>5 ans à moins de 10 ans</t>
  </si>
  <si>
    <t>Moins de 25 ans</t>
  </si>
  <si>
    <t>25 à 29 ans</t>
  </si>
  <si>
    <t>30 à 39 ans</t>
  </si>
  <si>
    <t>40 à 49 ans</t>
  </si>
  <si>
    <t>50 à 59 ans</t>
  </si>
  <si>
    <t>Total</t>
  </si>
  <si>
    <t>Moins de 6 mois</t>
  </si>
  <si>
    <t>pop 15-64</t>
  </si>
  <si>
    <t>Homme</t>
  </si>
  <si>
    <t>Femme</t>
  </si>
  <si>
    <t xml:space="preserve">Guadeloupe </t>
  </si>
  <si>
    <t xml:space="preserve">Martinique </t>
  </si>
  <si>
    <t>Guyane</t>
  </si>
  <si>
    <t>La Réunion</t>
  </si>
  <si>
    <t>Pop 15-64</t>
  </si>
  <si>
    <t>RA</t>
  </si>
  <si>
    <t>S</t>
  </si>
  <si>
    <t>A</t>
  </si>
  <si>
    <t>RSA socle non majoré</t>
  </si>
  <si>
    <t>RSA activité seul</t>
  </si>
  <si>
    <t>Par enfant supplémentaire</t>
  </si>
  <si>
    <t>Effectifs</t>
  </si>
  <si>
    <t>10 ans ou plus</t>
  </si>
  <si>
    <t>Isolé sans personne à charge</t>
  </si>
  <si>
    <t>Couple sans personne à charge</t>
  </si>
  <si>
    <t>Âge</t>
  </si>
  <si>
    <t>60 ans ou plus</t>
  </si>
  <si>
    <t>RSA total</t>
  </si>
  <si>
    <t>RSA socle</t>
  </si>
  <si>
    <t xml:space="preserve"> En %</t>
  </si>
  <si>
    <t>En %</t>
  </si>
  <si>
    <t>taux (en %)</t>
  </si>
  <si>
    <t>"RSA socle"/pop 15-64 ans</t>
  </si>
  <si>
    <t>"RSA socle"  non majoré/pop 20-64 ans</t>
  </si>
  <si>
    <t>"RSA socle" majoré/pop 15-64 ans</t>
  </si>
  <si>
    <t>"RSA activité seul"/pop 15-64 ans</t>
  </si>
  <si>
    <t>"RSA TOTAL/pop 15-64 ans</t>
  </si>
  <si>
    <t>Pop</t>
  </si>
  <si>
    <t>Dom</t>
  </si>
  <si>
    <t>France entière</t>
  </si>
  <si>
    <t>Mayotte</t>
  </si>
  <si>
    <t>Un enfant</t>
  </si>
  <si>
    <t>Deux enfants</t>
  </si>
  <si>
    <t>Taux rsa activité</t>
  </si>
  <si>
    <t>taux rsa socle</t>
  </si>
  <si>
    <t>Rsa total</t>
  </si>
  <si>
    <t>Sans enfant</t>
  </si>
  <si>
    <t>En euros</t>
  </si>
  <si>
    <t>Isolé avec personne(s) à charge</t>
  </si>
  <si>
    <t>Couple avec personne(s) à charge</t>
  </si>
  <si>
    <t xml:space="preserve"> Dont RSA socle+activité</t>
  </si>
  <si>
    <t>femme enceinte : 4</t>
  </si>
  <si>
    <t xml:space="preserve">RMI + API + RSA socle </t>
  </si>
  <si>
    <t xml:space="preserve"> RSA socle</t>
  </si>
  <si>
    <t xml:space="preserve"> RSA socle majoré</t>
  </si>
  <si>
    <t>Ensemble de la population de 15 à 64 ans</t>
  </si>
  <si>
    <t>Libellé Département</t>
  </si>
  <si>
    <t>N° Département</t>
  </si>
  <si>
    <t xml:space="preserve">Effectifs </t>
  </si>
  <si>
    <t xml:space="preserve">« RSA socle » </t>
  </si>
  <si>
    <t>« RSA activité seul »</t>
  </si>
  <si>
    <t xml:space="preserve">689,29 (grossesse) </t>
  </si>
  <si>
    <r>
      <t>Sexe</t>
    </r>
    <r>
      <rPr>
        <b/>
        <vertAlign val="superscript"/>
        <sz val="8"/>
        <rFont val="Arial"/>
        <family val="2"/>
      </rPr>
      <t>1</t>
    </r>
  </si>
  <si>
    <r>
      <t>Inscrits à Pôle emploi</t>
    </r>
    <r>
      <rPr>
        <b/>
        <vertAlign val="superscript"/>
        <sz val="8"/>
        <rFont val="Arial"/>
        <family val="2"/>
      </rPr>
      <t>1</t>
    </r>
  </si>
  <si>
    <t>Allocataire
en couple</t>
  </si>
  <si>
    <t xml:space="preserve">Allocataire seul
avec majoration </t>
  </si>
  <si>
    <t>Allocataire
seul</t>
  </si>
  <si>
    <t>femme avec un enfant : 38    femme avec plus d'un enfant : 55
homme avec un enfant : 2    homme avec plus d'un enfant : 1</t>
  </si>
  <si>
    <t>Montant
forfaitaire :</t>
  </si>
  <si>
    <t>Année 2015</t>
  </si>
  <si>
    <t>Source &gt; Législation.</t>
  </si>
  <si>
    <t>Graphique. Évolution du nombre d’allocataires du RMI, de l’API, du RSA socle et du RSA activité seul depuis 1999</t>
  </si>
  <si>
    <t>Champ &gt; Effectifs en France, au 31 décembre de chaque année.
Sources &gt; CNAF, MSA.</t>
  </si>
  <si>
    <t>En milliers</t>
  </si>
  <si>
    <r>
      <t>Note &gt; En France, on compte en moyenne 4,6 allocataires du RSA socle pour 100 habitants âgés de 15 à 64 ans.
Champ &gt; France.
Sources &gt; Données CNAF et MSA ; population estimée INSEE au 1</t>
    </r>
    <r>
      <rPr>
        <vertAlign val="superscript"/>
        <sz val="8"/>
        <rFont val="Arial"/>
        <family val="2"/>
      </rPr>
      <t>er</t>
    </r>
    <r>
      <rPr>
        <sz val="8"/>
        <rFont val="Arial"/>
        <family val="2"/>
      </rPr>
      <t xml:space="preserve"> janvier 2016.</t>
    </r>
  </si>
  <si>
    <r>
      <t>Situation familiale</t>
    </r>
    <r>
      <rPr>
        <b/>
        <vertAlign val="superscript"/>
        <sz val="8"/>
        <rFont val="Arial"/>
        <family val="2"/>
      </rPr>
      <t>2</t>
    </r>
  </si>
  <si>
    <t>6 mois à moins d'un an</t>
  </si>
  <si>
    <r>
      <t>Note &gt; En France, on compte en moyenne 1,5 allocataire du RSA activité seul
pour 100 habitants âgés de 15 à 64 ans.
Champ &gt; France.
Sources &gt; Données CNAF et MSA  ; population estimée INSEE au 1</t>
    </r>
    <r>
      <rPr>
        <vertAlign val="superscript"/>
        <sz val="8"/>
        <rFont val="Arial"/>
        <family val="2"/>
      </rPr>
      <t>er</t>
    </r>
    <r>
      <rPr>
        <sz val="8"/>
        <rFont val="Arial"/>
        <family val="2"/>
      </rPr>
      <t xml:space="preserve"> janvier 2016.</t>
    </r>
  </si>
  <si>
    <t>Note &gt; La partie RSA activité présentée dans ce schéma n’est plus valable depuis le 1er janvier 2016, date à laquelle le RSA activité a été remplacé par la prime d’activité.
Lecture &gt; Ce schéma simplifié considère le cas d’une personne seule sans enfant ne disposant que de son revenu d’activité comme ressources initiales. Si ce dernier est inférieur au montant forfaitaire (s’il vaut par exemple 250 euros par mois), elle perçoit à la fois le RSA socle et le RSA activité. S‘il est supérieur au montant forfaitaire sans atteindre le revenu garanti (s’il vaut par exemple 750 euros par mois), elle perçoit uniquement le RSA activité. Si cette personne n’a aucun revenu d’activité, elle perçoit uniquement le RSA socle (524,16 euros au 1er septembre 2015).</t>
  </si>
  <si>
    <r>
      <t>Schéma. Revenu mensuel garanti, hors intéressement, pour une personne seule sans enfant
selon ses ressources, au 1</t>
    </r>
    <r>
      <rPr>
        <b/>
        <vertAlign val="superscript"/>
        <sz val="10"/>
        <rFont val="Arial"/>
        <family val="2"/>
      </rPr>
      <t>er</t>
    </r>
    <r>
      <rPr>
        <b/>
        <sz val="10"/>
        <rFont val="Arial"/>
        <family val="2"/>
      </rPr>
      <t xml:space="preserve"> septembre 2015</t>
    </r>
  </si>
  <si>
    <t>Carte 1. Part d’allocataires du RSA socle, fin 2015, parmi la population âgée de 15 à 64 ans</t>
  </si>
  <si>
    <t>Tableau 2. Caractéristiques des foyers allocataires du RSA socle, fin 2015</t>
  </si>
  <si>
    <t>Effectifs (en nombre)</t>
  </si>
  <si>
    <r>
      <t>Ancienneté dans le RSA</t>
    </r>
    <r>
      <rPr>
        <b/>
        <vertAlign val="superscript"/>
        <sz val="8"/>
        <rFont val="Arial"/>
        <family val="2"/>
      </rPr>
      <t>3</t>
    </r>
  </si>
  <si>
    <t>1. La répartition par sexe et la part d’inscrits à Pôle emploi sont calculées sur le champ des bénéficiaires (allocataires et éventuels conjoints).
2. Dans l’ensemble de la population, la répartition par situation familiale a été calculée au niveau du ménage, sans tenir compte des ménages complexes, en se restreignant aux personnes de référence.
3. Selon la date d’ouverture des droits en tenant compte de l’ancienneté dans le RMI ou l’API.
Note &gt; L’ancienneté est calculée à compter de la dernière entrée dans le RSA. En cas de suspension du dispositif inférieure à quatre mois, le dossier n’est pas clôturé et l’ancienneté est conservée. Le concept est donc différent de celui utilisé dans la fiche 10.
Champ &gt; France ; ensemble de la population : ménages ordinaires en France (hors Mayotte).
Sources &gt; CNAF et MSA pour les effectifs ; CNAF pour les répartitions (98,7 % des allocataires du RSA socle relèvent des CAF) ; DREES (ENIACRAMS) pour le taux d’inscription à Pôle emploi ; INSEE, enquête Emploi 2015, pour les caractéristiques de l’ensemble de la population.</t>
  </si>
  <si>
    <t>Tableau 3. Caractéristiques des foyers allocataires du RSA par composante, fin 2015</t>
  </si>
  <si>
    <t>Situation familiale</t>
  </si>
  <si>
    <t>Dont RSA
socle seul</t>
  </si>
  <si>
    <t>Carte 2. Part d’allocataires du RSA activité seul, fin 2015,
parmi la population âgée de 15 à 64 ans</t>
  </si>
  <si>
    <r>
      <t>Tableau 1. Barème des montants mensuels forfaitaires du RSA,
selon le type de foyer, au 1</t>
    </r>
    <r>
      <rPr>
        <b/>
        <vertAlign val="superscript"/>
        <sz val="10"/>
        <rFont val="Arial"/>
        <family val="2"/>
      </rPr>
      <t xml:space="preserve">er </t>
    </r>
    <r>
      <rPr>
        <b/>
        <sz val="10"/>
        <rFont val="Arial"/>
        <family val="2"/>
      </rPr>
      <t>avril 2017</t>
    </r>
  </si>
  <si>
    <t>6 mois à moins d'1 an</t>
  </si>
  <si>
    <t>1. La répartition par sexe et la part d’inscrits à Pôle emploi sont calculées sur le champ des bénéficiaires (allocataires et éventuels conjoints).
2. Selon la date d’ouverture des droits en tenant compte de l’ancienneté dans le RMI ou l’API.
Note &gt; L’ancienneté est calculée à compter de la dernière entrée dans le dispositif. En cas de suspension du dispositif inférieure à quatre mois, le dossier n’est pas clôturé et l’ancienneté dans le dispositif est conservée. Le concept est donc différent de celui utilisé dans la fiche 10.
Champ &gt; France.
Sources &gt; CNAF et MSA pour les effectifs ; CNAF pour les répartitions (98,4 % des allocataires du RSA relèvent des CAF) ; DREES (ENIACRAMS) pour le taux d’inscription à Pôle emploi.</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</si>
</sst>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 _€"/>
    <numFmt numFmtId="167" formatCode="#,##0.0\ _€"/>
    <numFmt numFmtId="168" formatCode="0.00000000"/>
  </numFmts>
  <fonts count="48">
    <font>
      <sz val="10"/>
      <name val="Arial"/>
      <family val="0"/>
    </font>
    <font>
      <sz val="11"/>
      <color indexed="8"/>
      <name val="Calibri"/>
      <family val="2"/>
    </font>
    <font>
      <b/>
      <sz val="10"/>
      <name val="Arial"/>
      <family val="2"/>
    </font>
    <font>
      <sz val="10"/>
      <name val="Helv"/>
      <family val="0"/>
    </font>
    <font>
      <b/>
      <u val="single"/>
      <sz val="10"/>
      <name val="Arial"/>
      <family val="2"/>
    </font>
    <font>
      <sz val="8"/>
      <name val="Arial"/>
      <family val="2"/>
    </font>
    <font>
      <b/>
      <sz val="8"/>
      <name val="Arial"/>
      <family val="2"/>
    </font>
    <font>
      <i/>
      <sz val="8"/>
      <name val="Arial"/>
      <family val="2"/>
    </font>
    <font>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vertAlign val="superscript"/>
      <sz val="8"/>
      <name val="Arial"/>
      <family val="2"/>
    </font>
    <font>
      <b/>
      <vertAlign val="superscript"/>
      <sz val="10"/>
      <name val="Arial"/>
      <family val="2"/>
    </font>
    <font>
      <vertAlign val="superscript"/>
      <sz val="8"/>
      <name val="Arial"/>
      <family val="2"/>
    </font>
    <font>
      <b/>
      <sz val="10"/>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Times New Roman"/>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style="thin"/>
      <right style="thin"/>
      <top style="thin"/>
      <bottom style="thin"/>
    </border>
    <border>
      <left style="thin"/>
      <right/>
      <top style="thin"/>
      <bottom style="thin"/>
    </border>
    <border>
      <left style="thin"/>
      <right/>
      <top/>
      <bottom style="thin"/>
    </border>
    <border>
      <left style="thin"/>
      <right style="thin"/>
      <top style="thin"/>
      <bottom/>
    </border>
    <border>
      <left style="thin"/>
      <right style="thin"/>
      <top/>
      <bottom/>
    </border>
    <border>
      <left/>
      <right style="thin"/>
      <top/>
      <bottom style="thin"/>
    </border>
    <border>
      <left>
        <color indexed="63"/>
      </left>
      <right>
        <color indexed="63"/>
      </right>
      <top>
        <color indexed="63"/>
      </top>
      <bottom style="thin"/>
    </border>
    <border>
      <left/>
      <right style="thin"/>
      <top style="thin"/>
      <bottom style="thin"/>
    </border>
    <border>
      <left style="thin"/>
      <right/>
      <top style="thin"/>
      <bottom/>
    </border>
    <border>
      <left/>
      <right/>
      <top style="thin"/>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1" fillId="3" borderId="0" applyNumberFormat="0" applyBorder="0" applyAlignment="0" applyProtection="0"/>
    <xf numFmtId="0" fontId="30" fillId="4" borderId="0" applyNumberFormat="0" applyBorder="0" applyAlignment="0" applyProtection="0"/>
    <xf numFmtId="0" fontId="1" fillId="5" borderId="0" applyNumberFormat="0" applyBorder="0" applyAlignment="0" applyProtection="0"/>
    <xf numFmtId="0" fontId="30" fillId="6"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1" fillId="9" borderId="0" applyNumberFormat="0" applyBorder="0" applyAlignment="0" applyProtection="0"/>
    <xf numFmtId="0" fontId="30"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9" borderId="0" applyNumberFormat="0" applyBorder="0" applyAlignment="0" applyProtection="0"/>
    <xf numFmtId="0" fontId="30" fillId="21" borderId="0" applyNumberFormat="0" applyBorder="0" applyAlignment="0" applyProtection="0"/>
    <xf numFmtId="0" fontId="1" fillId="15"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9" fillId="17" borderId="0" applyNumberFormat="0" applyBorder="0" applyAlignment="0" applyProtection="0"/>
    <xf numFmtId="0" fontId="31" fillId="27" borderId="0" applyNumberFormat="0" applyBorder="0" applyAlignment="0" applyProtection="0"/>
    <xf numFmtId="0" fontId="9" fillId="19" borderId="0" applyNumberFormat="0" applyBorder="0" applyAlignment="0" applyProtection="0"/>
    <xf numFmtId="0" fontId="31" fillId="28" borderId="0" applyNumberFormat="0" applyBorder="0" applyAlignment="0" applyProtection="0"/>
    <xf numFmtId="0" fontId="9" fillId="29" borderId="0" applyNumberFormat="0" applyBorder="0" applyAlignment="0" applyProtection="0"/>
    <xf numFmtId="0" fontId="31" fillId="30" borderId="0" applyNumberFormat="0" applyBorder="0" applyAlignment="0" applyProtection="0"/>
    <xf numFmtId="0" fontId="9" fillId="31" borderId="0" applyNumberFormat="0" applyBorder="0" applyAlignment="0" applyProtection="0"/>
    <xf numFmtId="0" fontId="31" fillId="32" borderId="0" applyNumberFormat="0" applyBorder="0" applyAlignment="0" applyProtection="0"/>
    <xf numFmtId="0" fontId="9" fillId="33" borderId="0" applyNumberFormat="0" applyBorder="0" applyAlignment="0" applyProtection="0"/>
    <xf numFmtId="0" fontId="31" fillId="34" borderId="0" applyNumberFormat="0" applyBorder="0" applyAlignment="0" applyProtection="0"/>
    <xf numFmtId="0" fontId="9" fillId="35" borderId="0" applyNumberFormat="0" applyBorder="0" applyAlignment="0" applyProtection="0"/>
    <xf numFmtId="0" fontId="31" fillId="36"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9" fillId="39" borderId="0" applyNumberFormat="0" applyBorder="0" applyAlignment="0" applyProtection="0"/>
    <xf numFmtId="0" fontId="31" fillId="40" borderId="0" applyNumberFormat="0" applyBorder="0" applyAlignment="0" applyProtection="0"/>
    <xf numFmtId="0" fontId="9" fillId="29" borderId="0" applyNumberFormat="0" applyBorder="0" applyAlignment="0" applyProtection="0"/>
    <xf numFmtId="0" fontId="31" fillId="41" borderId="0" applyNumberFormat="0" applyBorder="0" applyAlignment="0" applyProtection="0"/>
    <xf numFmtId="0" fontId="9" fillId="31" borderId="0" applyNumberFormat="0" applyBorder="0" applyAlignment="0" applyProtection="0"/>
    <xf numFmtId="0" fontId="31" fillId="42" borderId="0" applyNumberFormat="0" applyBorder="0" applyAlignment="0" applyProtection="0"/>
    <xf numFmtId="0" fontId="9" fillId="43" borderId="0" applyNumberFormat="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44" borderId="1" applyNumberFormat="0" applyAlignment="0" applyProtection="0"/>
    <xf numFmtId="0" fontId="11" fillId="45" borderId="2" applyNumberFormat="0" applyAlignment="0" applyProtection="0"/>
    <xf numFmtId="0" fontId="34" fillId="0" borderId="3" applyNumberFormat="0" applyFill="0" applyAlignment="0" applyProtection="0"/>
    <xf numFmtId="0" fontId="12" fillId="0" borderId="4" applyNumberFormat="0" applyFill="0" applyAlignment="0" applyProtection="0"/>
    <xf numFmtId="0" fontId="0" fillId="46" borderId="5" applyNumberFormat="0" applyFont="0" applyAlignment="0" applyProtection="0"/>
    <xf numFmtId="0" fontId="0" fillId="47" borderId="6" applyNumberFormat="0" applyFont="0" applyAlignment="0" applyProtection="0"/>
    <xf numFmtId="0" fontId="35" fillId="48" borderId="1" applyNumberFormat="0" applyAlignment="0" applyProtection="0"/>
    <xf numFmtId="0" fontId="13" fillId="13" borderId="2" applyNumberFormat="0" applyAlignment="0" applyProtection="0"/>
    <xf numFmtId="165" fontId="0" fillId="0" borderId="0" applyFont="0" applyFill="0" applyBorder="0" applyAlignment="0" applyProtection="0"/>
    <xf numFmtId="44" fontId="14" fillId="0" borderId="0" applyFont="0" applyFill="0" applyBorder="0" applyAlignment="0" applyProtection="0"/>
    <xf numFmtId="0" fontId="36" fillId="49"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50" borderId="0" applyNumberFormat="0" applyBorder="0" applyAlignment="0" applyProtection="0"/>
    <xf numFmtId="0" fontId="16" fillId="5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9" fontId="0" fillId="0" borderId="0" applyFont="0" applyFill="0" applyBorder="0" applyAlignment="0" applyProtection="0"/>
    <xf numFmtId="0" fontId="38" fillId="52" borderId="0" applyNumberFormat="0" applyBorder="0" applyAlignment="0" applyProtection="0"/>
    <xf numFmtId="0" fontId="17" fillId="7" borderId="0" applyNumberFormat="0" applyBorder="0" applyAlignment="0" applyProtection="0"/>
    <xf numFmtId="0" fontId="39" fillId="44" borderId="7" applyNumberFormat="0" applyAlignment="0" applyProtection="0"/>
    <xf numFmtId="0" fontId="18" fillId="45" borderId="8" applyNumberFormat="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42" fillId="0" borderId="9" applyNumberFormat="0" applyFill="0" applyAlignment="0" applyProtection="0"/>
    <xf numFmtId="0" fontId="21" fillId="0" borderId="10" applyNumberFormat="0" applyFill="0" applyAlignment="0" applyProtection="0"/>
    <xf numFmtId="0" fontId="43" fillId="0" borderId="11" applyNumberFormat="0" applyFill="0" applyAlignment="0" applyProtection="0"/>
    <xf numFmtId="0" fontId="22" fillId="0" borderId="12" applyNumberFormat="0" applyFill="0" applyAlignment="0" applyProtection="0"/>
    <xf numFmtId="0" fontId="44" fillId="0" borderId="13" applyNumberFormat="0" applyFill="0" applyAlignment="0" applyProtection="0"/>
    <xf numFmtId="0" fontId="23" fillId="0" borderId="14" applyNumberFormat="0" applyFill="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45" fillId="0" borderId="15" applyNumberFormat="0" applyFill="0" applyAlignment="0" applyProtection="0"/>
    <xf numFmtId="0" fontId="24" fillId="0" borderId="16" applyNumberFormat="0" applyFill="0" applyAlignment="0" applyProtection="0"/>
    <xf numFmtId="0" fontId="46" fillId="53" borderId="17" applyNumberFormat="0" applyAlignment="0" applyProtection="0"/>
    <xf numFmtId="0" fontId="25" fillId="54" borderId="18" applyNumberFormat="0" applyAlignment="0" applyProtection="0"/>
  </cellStyleXfs>
  <cellXfs count="146">
    <xf numFmtId="0" fontId="0" fillId="0" borderId="0" xfId="0" applyAlignment="1">
      <alignment/>
    </xf>
    <xf numFmtId="0" fontId="4" fillId="55" borderId="0" xfId="0" applyFont="1" applyFill="1" applyAlignment="1">
      <alignment/>
    </xf>
    <xf numFmtId="0" fontId="5" fillId="55" borderId="0" xfId="0" applyFont="1" applyFill="1" applyBorder="1" applyAlignment="1">
      <alignment/>
    </xf>
    <xf numFmtId="0" fontId="5" fillId="55" borderId="0" xfId="0" applyFont="1" applyFill="1" applyAlignment="1">
      <alignment/>
    </xf>
    <xf numFmtId="0" fontId="5" fillId="55" borderId="19" xfId="83" applyFont="1" applyFill="1" applyBorder="1" applyAlignment="1" quotePrefix="1">
      <alignment horizontal="center" vertical="center"/>
      <protection/>
    </xf>
    <xf numFmtId="0" fontId="5" fillId="55" borderId="20" xfId="83" applyFont="1" applyFill="1" applyBorder="1" applyAlignment="1" quotePrefix="1">
      <alignment horizontal="center" vertical="center"/>
      <protection/>
    </xf>
    <xf numFmtId="0" fontId="5" fillId="55" borderId="20" xfId="83" applyFont="1" applyFill="1" applyBorder="1" applyAlignment="1">
      <alignment horizontal="center" vertical="center"/>
      <protection/>
    </xf>
    <xf numFmtId="0" fontId="0" fillId="0" borderId="0" xfId="0" applyFont="1" applyAlignment="1">
      <alignment/>
    </xf>
    <xf numFmtId="0" fontId="5" fillId="56" borderId="0" xfId="0" applyFont="1" applyFill="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166" fontId="5" fillId="55" borderId="0" xfId="0" applyNumberFormat="1" applyFont="1" applyFill="1" applyBorder="1" applyAlignment="1">
      <alignment horizontal="center"/>
    </xf>
    <xf numFmtId="166" fontId="5" fillId="55" borderId="0" xfId="0" applyNumberFormat="1" applyFont="1" applyFill="1" applyBorder="1" applyAlignment="1">
      <alignment/>
    </xf>
    <xf numFmtId="166" fontId="5" fillId="55" borderId="0" xfId="83" applyNumberFormat="1" applyFont="1" applyFill="1" applyBorder="1" applyAlignment="1">
      <alignment horizontal="center" vertical="center"/>
      <protection/>
    </xf>
    <xf numFmtId="2" fontId="0" fillId="0" borderId="0" xfId="0" applyNumberFormat="1" applyAlignment="1">
      <alignment/>
    </xf>
    <xf numFmtId="0" fontId="4" fillId="0" borderId="0" xfId="0" applyFont="1" applyFill="1" applyAlignment="1">
      <alignment/>
    </xf>
    <xf numFmtId="0" fontId="5" fillId="0" borderId="0" xfId="0" applyFont="1" applyFill="1" applyBorder="1" applyAlignment="1">
      <alignment/>
    </xf>
    <xf numFmtId="0" fontId="8" fillId="0" borderId="0" xfId="86" applyFont="1" applyFill="1" applyBorder="1" applyAlignment="1">
      <alignment horizontal="center"/>
      <protection/>
    </xf>
    <xf numFmtId="0" fontId="0" fillId="0" borderId="0" xfId="0" applyBorder="1" applyAlignment="1">
      <alignment/>
    </xf>
    <xf numFmtId="166" fontId="5" fillId="0" borderId="0" xfId="84" applyNumberFormat="1" applyFont="1" applyFill="1" applyBorder="1" applyAlignment="1">
      <alignment horizontal="center"/>
      <protection/>
    </xf>
    <xf numFmtId="0" fontId="0" fillId="0" borderId="0" xfId="0" applyAlignment="1">
      <alignment textRotation="135"/>
    </xf>
    <xf numFmtId="0" fontId="6" fillId="55" borderId="20" xfId="0" applyFont="1" applyFill="1" applyBorder="1" applyAlignment="1">
      <alignment horizontal="center" vertical="center"/>
    </xf>
    <xf numFmtId="0" fontId="6" fillId="0" borderId="20" xfId="0" applyFont="1" applyFill="1" applyBorder="1" applyAlignment="1">
      <alignment horizontal="center" vertical="center"/>
    </xf>
    <xf numFmtId="166" fontId="5" fillId="55" borderId="20" xfId="0" applyNumberFormat="1" applyFont="1" applyFill="1" applyBorder="1" applyAlignment="1">
      <alignment horizontal="center" vertical="center"/>
    </xf>
    <xf numFmtId="166" fontId="5" fillId="0" borderId="20" xfId="85" applyNumberFormat="1" applyFont="1" applyFill="1" applyBorder="1" applyAlignment="1">
      <alignment horizontal="center" vertical="center"/>
      <protection/>
    </xf>
    <xf numFmtId="0" fontId="6" fillId="0" borderId="0" xfId="0" applyFont="1" applyAlignment="1">
      <alignment/>
    </xf>
    <xf numFmtId="0" fontId="6" fillId="55" borderId="0" xfId="0" applyFont="1" applyFill="1" applyAlignment="1">
      <alignment/>
    </xf>
    <xf numFmtId="164" fontId="0" fillId="0" borderId="0" xfId="0" applyNumberFormat="1" applyBorder="1" applyAlignment="1">
      <alignment/>
    </xf>
    <xf numFmtId="166" fontId="0" fillId="0" borderId="0" xfId="0" applyNumberFormat="1" applyAlignment="1">
      <alignment/>
    </xf>
    <xf numFmtId="2" fontId="0" fillId="0" borderId="0" xfId="0" applyNumberFormat="1" applyAlignment="1">
      <alignment horizontal="left"/>
    </xf>
    <xf numFmtId="0" fontId="0" fillId="0" borderId="0" xfId="0" applyFont="1" applyAlignment="1">
      <alignment/>
    </xf>
    <xf numFmtId="0" fontId="6" fillId="55" borderId="20" xfId="0" applyNumberFormat="1" applyFont="1" applyFill="1" applyBorder="1" applyAlignment="1">
      <alignment horizontal="center" vertical="center" wrapText="1"/>
    </xf>
    <xf numFmtId="0" fontId="2" fillId="0" borderId="0" xfId="0" applyFont="1" applyAlignment="1">
      <alignment horizontal="center" vertical="center" wrapText="1"/>
    </xf>
    <xf numFmtId="0" fontId="5" fillId="55" borderId="0" xfId="0" applyFont="1" applyFill="1" applyAlignment="1">
      <alignment horizontal="center" vertical="center" wrapText="1"/>
    </xf>
    <xf numFmtId="0" fontId="5" fillId="57" borderId="0" xfId="0" applyFont="1" applyFill="1" applyAlignment="1">
      <alignment/>
    </xf>
    <xf numFmtId="166" fontId="5" fillId="57" borderId="0" xfId="0" applyNumberFormat="1" applyFont="1" applyFill="1" applyBorder="1" applyAlignment="1">
      <alignment horizontal="center"/>
    </xf>
    <xf numFmtId="0" fontId="5" fillId="57" borderId="0" xfId="0" applyFont="1" applyFill="1" applyBorder="1" applyAlignment="1">
      <alignment/>
    </xf>
    <xf numFmtId="0" fontId="6" fillId="55" borderId="21" xfId="0" applyNumberFormat="1" applyFont="1" applyFill="1" applyBorder="1" applyAlignment="1">
      <alignment horizontal="center" vertical="center" wrapText="1"/>
    </xf>
    <xf numFmtId="164" fontId="5" fillId="55" borderId="0" xfId="0" applyNumberFormat="1" applyFont="1" applyFill="1" applyAlignment="1">
      <alignment/>
    </xf>
    <xf numFmtId="168" fontId="0" fillId="0" borderId="0" xfId="0" applyNumberFormat="1" applyAlignment="1">
      <alignment/>
    </xf>
    <xf numFmtId="167" fontId="5" fillId="55" borderId="0" xfId="0" applyNumberFormat="1" applyFont="1" applyFill="1" applyBorder="1" applyAlignment="1">
      <alignment/>
    </xf>
    <xf numFmtId="166" fontId="5" fillId="57" borderId="0" xfId="0" applyNumberFormat="1" applyFont="1" applyFill="1" applyAlignment="1">
      <alignment/>
    </xf>
    <xf numFmtId="166" fontId="5" fillId="57" borderId="0" xfId="0" applyNumberFormat="1" applyFont="1" applyFill="1" applyBorder="1" applyAlignment="1">
      <alignment/>
    </xf>
    <xf numFmtId="1" fontId="5" fillId="57" borderId="0" xfId="0" applyNumberFormat="1" applyFont="1" applyFill="1" applyAlignment="1">
      <alignment/>
    </xf>
    <xf numFmtId="164" fontId="5" fillId="57" borderId="0" xfId="0" applyNumberFormat="1" applyFont="1" applyFill="1" applyAlignment="1">
      <alignment/>
    </xf>
    <xf numFmtId="0" fontId="5" fillId="57" borderId="22" xfId="83" applyFont="1" applyFill="1" applyBorder="1" applyAlignment="1">
      <alignment horizontal="left" vertical="center"/>
      <protection/>
    </xf>
    <xf numFmtId="0" fontId="5" fillId="57" borderId="21" xfId="83" applyFont="1" applyFill="1" applyBorder="1" applyAlignment="1">
      <alignment horizontal="left" vertical="center"/>
      <protection/>
    </xf>
    <xf numFmtId="4" fontId="0" fillId="0" borderId="0" xfId="0" applyNumberFormat="1" applyAlignment="1">
      <alignment/>
    </xf>
    <xf numFmtId="0" fontId="47" fillId="0" borderId="0" xfId="0" applyFont="1" applyAlignment="1">
      <alignment horizontal="justify"/>
    </xf>
    <xf numFmtId="0" fontId="6" fillId="0" borderId="0" xfId="0" applyFont="1" applyFill="1" applyBorder="1" applyAlignment="1">
      <alignment horizontal="center" vertical="center"/>
    </xf>
    <xf numFmtId="166" fontId="5" fillId="0" borderId="0" xfId="85" applyNumberFormat="1" applyFont="1" applyFill="1" applyBorder="1" applyAlignment="1">
      <alignment horizontal="center" vertical="center"/>
      <protection/>
    </xf>
    <xf numFmtId="0" fontId="5" fillId="0" borderId="0" xfId="0" applyFont="1" applyAlignment="1">
      <alignment/>
    </xf>
    <xf numFmtId="0" fontId="5" fillId="0" borderId="0" xfId="0" applyFont="1" applyAlignment="1">
      <alignment horizontal="right" vertical="center"/>
    </xf>
    <xf numFmtId="0" fontId="2" fillId="0" borderId="0" xfId="0" applyFont="1" applyAlignment="1">
      <alignment vertical="center"/>
    </xf>
    <xf numFmtId="0" fontId="5" fillId="0" borderId="0" xfId="0" applyFont="1" applyFill="1" applyAlignment="1">
      <alignment vertical="top"/>
    </xf>
    <xf numFmtId="0" fontId="6" fillId="55" borderId="21" xfId="0" applyFont="1" applyFill="1" applyBorder="1" applyAlignment="1">
      <alignment horizontal="center" vertical="center" wrapText="1"/>
    </xf>
    <xf numFmtId="0" fontId="6" fillId="57" borderId="20" xfId="0" applyFont="1" applyFill="1" applyBorder="1" applyAlignment="1">
      <alignment horizontal="center" vertical="center" wrapText="1"/>
    </xf>
    <xf numFmtId="0" fontId="5" fillId="0" borderId="0" xfId="0" applyFont="1" applyAlignment="1">
      <alignment horizontal="right"/>
    </xf>
    <xf numFmtId="0" fontId="6" fillId="0" borderId="23" xfId="0" applyFont="1" applyBorder="1" applyAlignment="1">
      <alignment horizontal="center" vertical="center" wrapText="1"/>
    </xf>
    <xf numFmtId="3" fontId="5" fillId="57" borderId="20" xfId="0" applyNumberFormat="1" applyFont="1" applyFill="1" applyBorder="1" applyAlignment="1">
      <alignment horizontal="center" vertical="center"/>
    </xf>
    <xf numFmtId="0" fontId="6" fillId="57" borderId="24" xfId="0" applyFont="1" applyFill="1" applyBorder="1" applyAlignment="1">
      <alignment horizontal="center" vertical="center" wrapText="1"/>
    </xf>
    <xf numFmtId="3" fontId="5" fillId="57" borderId="19" xfId="0" applyNumberFormat="1" applyFont="1" applyFill="1" applyBorder="1" applyAlignment="1">
      <alignment horizontal="center" vertical="center"/>
    </xf>
    <xf numFmtId="0" fontId="5" fillId="0" borderId="24" xfId="0" applyFont="1" applyBorder="1" applyAlignment="1">
      <alignment vertical="center" wrapText="1"/>
    </xf>
    <xf numFmtId="1" fontId="5" fillId="57" borderId="23"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0" xfId="0" applyFont="1" applyBorder="1" applyAlignment="1">
      <alignment horizontal="center" vertical="center" wrapText="1"/>
    </xf>
    <xf numFmtId="3" fontId="5" fillId="57" borderId="24" xfId="0" applyNumberFormat="1" applyFont="1" applyFill="1" applyBorder="1" applyAlignment="1">
      <alignment horizontal="center" vertical="center"/>
    </xf>
    <xf numFmtId="1" fontId="5" fillId="57" borderId="24" xfId="0" applyNumberFormat="1" applyFont="1" applyFill="1" applyBorder="1" applyAlignment="1">
      <alignment horizontal="center" vertical="center" wrapText="1"/>
    </xf>
    <xf numFmtId="1" fontId="5" fillId="57" borderId="19" xfId="0" applyNumberFormat="1" applyFont="1" applyFill="1" applyBorder="1" applyAlignment="1">
      <alignment horizontal="center" vertical="center" wrapText="1"/>
    </xf>
    <xf numFmtId="0" fontId="5" fillId="0" borderId="0" xfId="0" applyFont="1" applyAlignment="1">
      <alignment vertical="center"/>
    </xf>
    <xf numFmtId="0" fontId="6" fillId="0" borderId="20" xfId="0" applyFont="1" applyBorder="1" applyAlignment="1">
      <alignment horizontal="center" vertical="center" wrapText="1"/>
    </xf>
    <xf numFmtId="0" fontId="5" fillId="0" borderId="20" xfId="0" applyFont="1" applyBorder="1" applyAlignment="1">
      <alignment vertical="center"/>
    </xf>
    <xf numFmtId="0" fontId="5" fillId="0" borderId="20" xfId="0" applyFont="1" applyBorder="1" applyAlignment="1">
      <alignment horizontal="center" vertical="center" wrapText="1"/>
    </xf>
    <xf numFmtId="4" fontId="5" fillId="0" borderId="20" xfId="0" applyNumberFormat="1" applyFont="1" applyBorder="1" applyAlignment="1">
      <alignment horizontal="center" vertical="center" wrapText="1"/>
    </xf>
    <xf numFmtId="0" fontId="5" fillId="0" borderId="20" xfId="0" applyFont="1" applyBorder="1" applyAlignment="1">
      <alignment vertical="center" wrapText="1"/>
    </xf>
    <xf numFmtId="0" fontId="6" fillId="57" borderId="23" xfId="0" applyFont="1" applyFill="1" applyBorder="1" applyAlignment="1">
      <alignment horizontal="center" vertical="center" wrapText="1"/>
    </xf>
    <xf numFmtId="1" fontId="5" fillId="57" borderId="24" xfId="0" applyNumberFormat="1" applyFont="1" applyFill="1" applyBorder="1" applyAlignment="1">
      <alignment horizontal="left" vertical="center" wrapText="1"/>
    </xf>
    <xf numFmtId="0" fontId="6" fillId="0" borderId="23" xfId="0" applyFont="1" applyBorder="1" applyAlignment="1">
      <alignment vertical="center" wrapText="1"/>
    </xf>
    <xf numFmtId="0" fontId="5" fillId="57" borderId="23" xfId="0" applyFont="1" applyFill="1" applyBorder="1" applyAlignment="1">
      <alignment vertical="center"/>
    </xf>
    <xf numFmtId="0" fontId="5" fillId="0" borderId="19" xfId="0" applyFont="1" applyBorder="1" applyAlignment="1">
      <alignment vertical="center" wrapText="1"/>
    </xf>
    <xf numFmtId="0" fontId="6" fillId="0" borderId="24" xfId="0" applyFont="1" applyBorder="1" applyAlignment="1">
      <alignment vertical="center" wrapText="1"/>
    </xf>
    <xf numFmtId="1" fontId="5" fillId="57" borderId="24" xfId="0" applyNumberFormat="1" applyFont="1" applyFill="1" applyBorder="1" applyAlignment="1">
      <alignment horizontal="center" vertical="center"/>
    </xf>
    <xf numFmtId="1" fontId="5" fillId="57" borderId="23" xfId="0" applyNumberFormat="1" applyFont="1" applyFill="1" applyBorder="1" applyAlignment="1">
      <alignment vertical="center"/>
    </xf>
    <xf numFmtId="0" fontId="6" fillId="0" borderId="19" xfId="0" applyFont="1" applyBorder="1" applyAlignment="1">
      <alignment vertical="center" wrapText="1"/>
    </xf>
    <xf numFmtId="0" fontId="5" fillId="0" borderId="19" xfId="0" applyFont="1" applyFill="1" applyBorder="1" applyAlignment="1">
      <alignment horizontal="center" vertical="center" wrapText="1"/>
    </xf>
    <xf numFmtId="0" fontId="5" fillId="55" borderId="25" xfId="0" applyFont="1" applyFill="1" applyBorder="1" applyAlignment="1">
      <alignment horizontal="center" vertical="center"/>
    </xf>
    <xf numFmtId="0" fontId="5" fillId="55" borderId="20" xfId="0" applyFont="1" applyFill="1" applyBorder="1" applyAlignment="1">
      <alignment horizontal="left" vertical="center" wrapText="1"/>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5" fillId="0" borderId="24" xfId="0" applyFont="1" applyBorder="1" applyAlignment="1">
      <alignment horizontal="right" indent="2"/>
    </xf>
    <xf numFmtId="0" fontId="5" fillId="0" borderId="19" xfId="0" applyFont="1" applyBorder="1" applyAlignment="1">
      <alignment horizontal="right" indent="2"/>
    </xf>
    <xf numFmtId="0" fontId="5" fillId="0" borderId="24" xfId="0" applyFont="1" applyFill="1" applyBorder="1" applyAlignment="1">
      <alignment horizontal="right" indent="2"/>
    </xf>
    <xf numFmtId="0" fontId="5" fillId="0" borderId="0" xfId="0" applyFont="1" applyAlignment="1">
      <alignment horizontal="right" indent="2"/>
    </xf>
    <xf numFmtId="0" fontId="5" fillId="0" borderId="19" xfId="0" applyFont="1" applyFill="1" applyBorder="1" applyAlignment="1">
      <alignment horizontal="right" indent="2"/>
    </xf>
    <xf numFmtId="0" fontId="5" fillId="0" borderId="26" xfId="0" applyFont="1" applyBorder="1" applyAlignment="1">
      <alignment horizontal="right" indent="3"/>
    </xf>
    <xf numFmtId="0" fontId="5" fillId="55" borderId="0" xfId="0" applyFont="1" applyFill="1" applyBorder="1" applyAlignment="1">
      <alignment horizontal="center" vertical="center"/>
    </xf>
    <xf numFmtId="0" fontId="5" fillId="57" borderId="20" xfId="0" applyFont="1" applyFill="1" applyBorder="1" applyAlignment="1">
      <alignment vertical="center"/>
    </xf>
    <xf numFmtId="0" fontId="5" fillId="55" borderId="20" xfId="0" applyFont="1" applyFill="1" applyBorder="1" applyAlignment="1" quotePrefix="1">
      <alignment horizontal="center" vertical="center"/>
    </xf>
    <xf numFmtId="0" fontId="5" fillId="57" borderId="21" xfId="0" applyFont="1" applyFill="1" applyBorder="1" applyAlignment="1">
      <alignment horizontal="left" vertical="center"/>
    </xf>
    <xf numFmtId="0" fontId="5" fillId="57" borderId="20" xfId="0" applyFont="1" applyFill="1" applyBorder="1" applyAlignment="1">
      <alignment horizontal="left" vertical="center"/>
    </xf>
    <xf numFmtId="0" fontId="5" fillId="57" borderId="20" xfId="0" applyFont="1" applyFill="1" applyBorder="1" applyAlignment="1">
      <alignment horizontal="right" vertical="center"/>
    </xf>
    <xf numFmtId="166" fontId="6" fillId="57" borderId="20" xfId="84" applyNumberFormat="1" applyFont="1" applyFill="1" applyBorder="1" applyAlignment="1">
      <alignment horizontal="center" vertical="center"/>
      <protection/>
    </xf>
    <xf numFmtId="0" fontId="6" fillId="57" borderId="20" xfId="0" applyFont="1" applyFill="1" applyBorder="1" applyAlignment="1">
      <alignment horizontal="center" vertical="center"/>
    </xf>
    <xf numFmtId="166" fontId="5" fillId="57" borderId="20" xfId="84" applyNumberFormat="1" applyFont="1" applyFill="1" applyBorder="1" applyAlignment="1">
      <alignment horizontal="right" vertical="center"/>
      <protection/>
    </xf>
    <xf numFmtId="167" fontId="5" fillId="57" borderId="20" xfId="84" applyNumberFormat="1" applyFont="1" applyFill="1" applyBorder="1" applyAlignment="1">
      <alignment horizontal="right" vertical="center"/>
      <protection/>
    </xf>
    <xf numFmtId="164" fontId="5" fillId="57" borderId="20" xfId="0" applyNumberFormat="1" applyFont="1" applyFill="1" applyBorder="1" applyAlignment="1">
      <alignment horizontal="right" vertical="center"/>
    </xf>
    <xf numFmtId="166" fontId="5" fillId="57" borderId="20" xfId="0" applyNumberFormat="1" applyFont="1" applyFill="1" applyBorder="1" applyAlignment="1">
      <alignment horizontal="right" vertical="center"/>
    </xf>
    <xf numFmtId="167" fontId="5" fillId="57" borderId="27" xfId="84" applyNumberFormat="1" applyFont="1" applyFill="1" applyBorder="1" applyAlignment="1">
      <alignment horizontal="right" vertical="center"/>
      <protection/>
    </xf>
    <xf numFmtId="166" fontId="5" fillId="57" borderId="27" xfId="84" applyNumberFormat="1" applyFont="1" applyFill="1" applyBorder="1" applyAlignment="1">
      <alignment horizontal="right" vertical="center"/>
      <protection/>
    </xf>
    <xf numFmtId="166" fontId="7" fillId="57" borderId="20" xfId="0" applyNumberFormat="1" applyFont="1" applyFill="1" applyBorder="1" applyAlignment="1">
      <alignment horizontal="right" vertical="center"/>
    </xf>
    <xf numFmtId="0" fontId="5" fillId="55" borderId="25" xfId="0" applyFont="1" applyFill="1" applyBorder="1" applyAlignment="1">
      <alignment/>
    </xf>
    <xf numFmtId="0" fontId="5" fillId="57" borderId="25" xfId="0" applyFont="1" applyFill="1" applyBorder="1" applyAlignment="1">
      <alignment/>
    </xf>
    <xf numFmtId="166" fontId="5" fillId="57" borderId="25" xfId="0" applyNumberFormat="1" applyFont="1" applyFill="1" applyBorder="1" applyAlignment="1">
      <alignment horizontal="center"/>
    </xf>
    <xf numFmtId="167" fontId="5" fillId="57" borderId="19" xfId="84" applyNumberFormat="1" applyFont="1" applyFill="1" applyBorder="1" applyAlignment="1">
      <alignment horizontal="center" vertical="center"/>
      <protection/>
    </xf>
    <xf numFmtId="167" fontId="5" fillId="57" borderId="20" xfId="84" applyNumberFormat="1" applyFont="1" applyFill="1" applyBorder="1" applyAlignment="1">
      <alignment horizontal="center" vertical="center"/>
      <protection/>
    </xf>
    <xf numFmtId="167" fontId="5" fillId="57" borderId="23" xfId="84" applyNumberFormat="1" applyFont="1" applyFill="1" applyBorder="1" applyAlignment="1">
      <alignment horizontal="center" vertical="center"/>
      <protection/>
    </xf>
    <xf numFmtId="0" fontId="0" fillId="0" borderId="0" xfId="0" applyAlignment="1">
      <alignment horizontal="center" vertical="center"/>
    </xf>
    <xf numFmtId="166" fontId="5" fillId="57" borderId="22" xfId="84" applyNumberFormat="1" applyFont="1" applyFill="1" applyBorder="1" applyAlignment="1">
      <alignment horizontal="right" vertical="center" indent="1"/>
      <protection/>
    </xf>
    <xf numFmtId="166" fontId="5" fillId="57" borderId="21" xfId="84" applyNumberFormat="1" applyFont="1" applyFill="1" applyBorder="1" applyAlignment="1">
      <alignment horizontal="right" vertical="center" indent="1"/>
      <protection/>
    </xf>
    <xf numFmtId="166" fontId="5" fillId="57" borderId="28" xfId="84" applyNumberFormat="1" applyFont="1" applyFill="1" applyBorder="1" applyAlignment="1">
      <alignment horizontal="right" vertical="center" indent="1"/>
      <protection/>
    </xf>
    <xf numFmtId="0" fontId="2" fillId="0" borderId="0" xfId="0" applyFont="1" applyAlignment="1">
      <alignment horizontal="left" vertical="top"/>
    </xf>
    <xf numFmtId="0" fontId="6" fillId="0" borderId="25" xfId="0" applyFont="1" applyBorder="1" applyAlignment="1">
      <alignment horizontal="center" vertical="center" wrapText="1"/>
    </xf>
    <xf numFmtId="0" fontId="6" fillId="0" borderId="20" xfId="0" applyFont="1" applyBorder="1" applyAlignment="1">
      <alignment vertical="center" wrapText="1"/>
    </xf>
    <xf numFmtId="0" fontId="5" fillId="57" borderId="24" xfId="0" applyFont="1" applyFill="1" applyBorder="1" applyAlignment="1">
      <alignment vertical="center"/>
    </xf>
    <xf numFmtId="0" fontId="6"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9" xfId="0" applyFont="1" applyBorder="1" applyAlignment="1">
      <alignment horizontal="left" vertical="center" wrapText="1"/>
    </xf>
    <xf numFmtId="1" fontId="5" fillId="57" borderId="19" xfId="0" applyNumberFormat="1" applyFont="1" applyFill="1" applyBorder="1" applyAlignment="1">
      <alignment horizontal="center" vertical="center"/>
    </xf>
    <xf numFmtId="1" fontId="5" fillId="57" borderId="24" xfId="0" applyNumberFormat="1" applyFont="1" applyFill="1" applyBorder="1" applyAlignment="1">
      <alignment vertical="center"/>
    </xf>
    <xf numFmtId="0" fontId="5" fillId="0" borderId="29" xfId="0" applyFont="1" applyBorder="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5" fillId="0" borderId="29" xfId="0" applyFont="1" applyBorder="1" applyAlignment="1">
      <alignment horizontal="left" wrapText="1"/>
    </xf>
    <xf numFmtId="0" fontId="5" fillId="0" borderId="0" xfId="0" applyFont="1" applyBorder="1" applyAlignment="1">
      <alignment horizontal="left" wrapText="1"/>
    </xf>
    <xf numFmtId="0" fontId="0" fillId="0" borderId="29" xfId="0" applyFont="1" applyBorder="1" applyAlignment="1">
      <alignment horizontal="left"/>
    </xf>
    <xf numFmtId="0" fontId="5" fillId="0" borderId="26" xfId="0" applyFont="1" applyBorder="1" applyAlignment="1">
      <alignment horizontal="right"/>
    </xf>
    <xf numFmtId="0" fontId="2" fillId="55" borderId="0" xfId="0" applyFont="1" applyFill="1" applyBorder="1" applyAlignment="1">
      <alignment horizontal="center" vertical="top"/>
    </xf>
    <xf numFmtId="0" fontId="5" fillId="55" borderId="0" xfId="0" applyFont="1" applyFill="1" applyAlignment="1">
      <alignment horizontal="left" wrapText="1"/>
    </xf>
    <xf numFmtId="0" fontId="5" fillId="55" borderId="0" xfId="0" applyFont="1" applyFill="1" applyAlignment="1">
      <alignment horizontal="left"/>
    </xf>
    <xf numFmtId="0" fontId="2" fillId="57" borderId="0" xfId="83" applyFont="1" applyFill="1" applyBorder="1" applyAlignment="1">
      <alignment horizontal="left" vertical="center"/>
      <protection/>
    </xf>
    <xf numFmtId="0" fontId="6" fillId="0" borderId="21" xfId="0" applyFont="1" applyFill="1" applyBorder="1" applyAlignment="1">
      <alignment horizontal="center" vertical="center"/>
    </xf>
    <xf numFmtId="0" fontId="2" fillId="0" borderId="27" xfId="0" applyFont="1" applyBorder="1" applyAlignment="1">
      <alignment/>
    </xf>
    <xf numFmtId="0" fontId="5" fillId="0" borderId="20" xfId="0" applyFont="1" applyFill="1" applyBorder="1" applyAlignment="1">
      <alignment horizontal="center" vertical="center"/>
    </xf>
    <xf numFmtId="0" fontId="6" fillId="55" borderId="20" xfId="0" applyFont="1" applyFill="1" applyBorder="1" applyAlignment="1">
      <alignment horizontal="center" vertical="center" wrapText="1"/>
    </xf>
  </cellXfs>
  <cellStyles count="95">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Entrée" xfId="71"/>
    <cellStyle name="Entrée 2" xfId="72"/>
    <cellStyle name="Euro" xfId="73"/>
    <cellStyle name="Euro 2" xfId="74"/>
    <cellStyle name="Insatisfaisant" xfId="75"/>
    <cellStyle name="Insatisfaisant 2" xfId="76"/>
    <cellStyle name="Comma" xfId="77"/>
    <cellStyle name="Comma [0]" xfId="78"/>
    <cellStyle name="Currency" xfId="79"/>
    <cellStyle name="Currency [0]" xfId="80"/>
    <cellStyle name="Neutre" xfId="81"/>
    <cellStyle name="Neutre 2" xfId="82"/>
    <cellStyle name="Normal_API CNAF 31.12.96 METR (5)" xfId="83"/>
    <cellStyle name="Normal_CAFMAS4B" xfId="84"/>
    <cellStyle name="Normal_Feuil1" xfId="85"/>
    <cellStyle name="Normal_RMIJ95" xfId="86"/>
    <cellStyle name="Percent" xfId="87"/>
    <cellStyle name="Pourcentage 2" xfId="88"/>
    <cellStyle name="Satisfaisant" xfId="89"/>
    <cellStyle name="Satisfaisant 2" xfId="90"/>
    <cellStyle name="Sortie" xfId="91"/>
    <cellStyle name="Sortie 2" xfId="92"/>
    <cellStyle name="Texte explicatif" xfId="93"/>
    <cellStyle name="Texte explicatif 2" xfId="94"/>
    <cellStyle name="Titre" xfId="95"/>
    <cellStyle name="Titre 2" xfId="96"/>
    <cellStyle name="Titre 1" xfId="97"/>
    <cellStyle name="Titre 1 2" xfId="98"/>
    <cellStyle name="Titre 2" xfId="99"/>
    <cellStyle name="Titre 2 2" xfId="100"/>
    <cellStyle name="Titre 3" xfId="101"/>
    <cellStyle name="Titre 3 2" xfId="102"/>
    <cellStyle name="Titre 4" xfId="103"/>
    <cellStyle name="Titre 4 2" xfId="104"/>
    <cellStyle name="Total" xfId="105"/>
    <cellStyle name="Total 2" xfId="106"/>
    <cellStyle name="Vérification" xfId="107"/>
    <cellStyle name="Vérification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1"/>
  <sheetViews>
    <sheetView showGridLines="0" zoomScalePageLayoutView="0" workbookViewId="0" topLeftCell="A1">
      <selection activeCell="E34" sqref="E34"/>
    </sheetView>
  </sheetViews>
  <sheetFormatPr defaultColWidth="11.421875" defaultRowHeight="12.75"/>
  <cols>
    <col min="1" max="1" width="2.57421875" style="0" customWidth="1"/>
    <col min="2" max="2" width="22.7109375" style="0" customWidth="1"/>
    <col min="3" max="5" width="13.7109375" style="0" customWidth="1"/>
  </cols>
  <sheetData>
    <row r="2" spans="2:5" ht="26.25" customHeight="1">
      <c r="B2" s="132" t="s">
        <v>285</v>
      </c>
      <c r="C2" s="133"/>
      <c r="D2" s="133"/>
      <c r="E2" s="133"/>
    </row>
    <row r="3" spans="2:5" ht="12.75">
      <c r="B3" s="52"/>
      <c r="C3" s="52"/>
      <c r="D3" s="52"/>
      <c r="E3" s="53" t="s">
        <v>243</v>
      </c>
    </row>
    <row r="4" spans="2:5" ht="30" customHeight="1">
      <c r="B4" s="71"/>
      <c r="C4" s="72" t="s">
        <v>262</v>
      </c>
      <c r="D4" s="72" t="s">
        <v>261</v>
      </c>
      <c r="E4" s="72" t="s">
        <v>260</v>
      </c>
    </row>
    <row r="5" spans="2:6" ht="30" customHeight="1">
      <c r="B5" s="73" t="s">
        <v>242</v>
      </c>
      <c r="C5" s="74">
        <v>536.78</v>
      </c>
      <c r="D5" s="74" t="s">
        <v>257</v>
      </c>
      <c r="E5" s="74">
        <v>805.17</v>
      </c>
      <c r="F5" s="11"/>
    </row>
    <row r="6" spans="2:6" ht="15" customHeight="1">
      <c r="B6" s="73" t="s">
        <v>237</v>
      </c>
      <c r="C6" s="74">
        <v>805.17</v>
      </c>
      <c r="D6" s="74">
        <v>919.05</v>
      </c>
      <c r="E6" s="74">
        <v>966.21</v>
      </c>
      <c r="F6" s="15"/>
    </row>
    <row r="7" spans="2:6" ht="15" customHeight="1">
      <c r="B7" s="73" t="s">
        <v>238</v>
      </c>
      <c r="C7" s="74">
        <v>966.21</v>
      </c>
      <c r="D7" s="75">
        <v>1148.81</v>
      </c>
      <c r="E7" s="75">
        <v>1127.24</v>
      </c>
      <c r="F7" s="15"/>
    </row>
    <row r="8" spans="2:6" ht="15" customHeight="1">
      <c r="B8" s="76" t="s">
        <v>216</v>
      </c>
      <c r="C8" s="74">
        <v>214.71</v>
      </c>
      <c r="D8" s="74">
        <v>229.76</v>
      </c>
      <c r="E8" s="74">
        <v>214.71</v>
      </c>
      <c r="F8" s="15"/>
    </row>
    <row r="9" spans="2:5" ht="12.75">
      <c r="B9" s="131" t="s">
        <v>266</v>
      </c>
      <c r="C9" s="131"/>
      <c r="D9" s="131"/>
      <c r="E9" s="131"/>
    </row>
    <row r="10" spans="2:5" ht="12.75">
      <c r="B10" s="52"/>
      <c r="C10" s="52"/>
      <c r="D10" s="52"/>
      <c r="E10" s="52"/>
    </row>
    <row r="16" ht="12.75">
      <c r="G16" s="9"/>
    </row>
    <row r="18" spans="5:6" ht="12.75">
      <c r="E18" s="11"/>
      <c r="F18" s="11"/>
    </row>
    <row r="19" ht="12.75">
      <c r="F19" s="11"/>
    </row>
    <row r="20" ht="12.75">
      <c r="F20" s="30"/>
    </row>
    <row r="21" ht="12.75">
      <c r="F21" s="15"/>
    </row>
  </sheetData>
  <sheetProtection/>
  <mergeCells count="2">
    <mergeCell ref="B9:E9"/>
    <mergeCell ref="B2:E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L41"/>
  <sheetViews>
    <sheetView showGridLines="0" zoomScalePageLayoutView="0" workbookViewId="0" topLeftCell="A1">
      <selection activeCell="J19" sqref="J19"/>
    </sheetView>
  </sheetViews>
  <sheetFormatPr defaultColWidth="11.421875" defaultRowHeight="12.75"/>
  <cols>
    <col min="1" max="1" width="2.7109375" style="0" customWidth="1"/>
    <col min="2" max="2" width="30.7109375" style="0" customWidth="1"/>
    <col min="3" max="3" width="10.7109375" style="0" customWidth="1"/>
    <col min="4" max="4" width="24.7109375" style="0" customWidth="1"/>
    <col min="5" max="5" width="10.7109375" style="0" customWidth="1"/>
    <col min="6" max="6" width="22.7109375" style="0" customWidth="1"/>
  </cols>
  <sheetData>
    <row r="2" spans="2:6" ht="12.75">
      <c r="B2" s="133" t="s">
        <v>277</v>
      </c>
      <c r="C2" s="133"/>
      <c r="D2" s="133"/>
      <c r="E2" s="133"/>
      <c r="F2" s="133"/>
    </row>
    <row r="3" spans="2:6" ht="12.75">
      <c r="B3" s="26"/>
      <c r="C3" s="52"/>
      <c r="D3" s="52"/>
      <c r="E3" s="58"/>
      <c r="F3" s="58" t="s">
        <v>225</v>
      </c>
    </row>
    <row r="4" spans="2:6" ht="30" customHeight="1">
      <c r="B4" s="123"/>
      <c r="C4" s="59" t="s">
        <v>214</v>
      </c>
      <c r="D4" s="59" t="s">
        <v>250</v>
      </c>
      <c r="E4" s="59" t="s">
        <v>249</v>
      </c>
      <c r="F4" s="59" t="s">
        <v>251</v>
      </c>
    </row>
    <row r="5" spans="2:6" ht="15" customHeight="1">
      <c r="B5" s="124" t="s">
        <v>278</v>
      </c>
      <c r="C5" s="60">
        <v>1703900</v>
      </c>
      <c r="D5" s="60">
        <v>242000</v>
      </c>
      <c r="E5" s="60">
        <v>1945900</v>
      </c>
      <c r="F5" s="60">
        <v>40934600</v>
      </c>
    </row>
    <row r="6" spans="2:6" ht="15" customHeight="1">
      <c r="B6" s="82" t="s">
        <v>258</v>
      </c>
      <c r="C6" s="61"/>
      <c r="D6" s="61"/>
      <c r="E6" s="125"/>
      <c r="F6" s="125"/>
    </row>
    <row r="7" spans="2:6" ht="15" customHeight="1">
      <c r="B7" s="63" t="s">
        <v>204</v>
      </c>
      <c r="C7" s="68">
        <v>51</v>
      </c>
      <c r="D7" s="68">
        <v>4</v>
      </c>
      <c r="E7" s="68">
        <v>46</v>
      </c>
      <c r="F7" s="68">
        <v>49</v>
      </c>
    </row>
    <row r="8" spans="2:6" ht="15" customHeight="1">
      <c r="B8" s="63" t="s">
        <v>205</v>
      </c>
      <c r="C8" s="62">
        <v>49</v>
      </c>
      <c r="D8" s="62">
        <v>96</v>
      </c>
      <c r="E8" s="62">
        <v>54</v>
      </c>
      <c r="F8" s="62">
        <v>51</v>
      </c>
    </row>
    <row r="9" spans="2:6" ht="15" customHeight="1">
      <c r="B9" s="79" t="s">
        <v>271</v>
      </c>
      <c r="C9" s="77"/>
      <c r="D9" s="77"/>
      <c r="E9" s="80"/>
      <c r="F9" s="80"/>
    </row>
    <row r="10" spans="2:6" ht="15" customHeight="1">
      <c r="B10" s="63" t="s">
        <v>219</v>
      </c>
      <c r="C10" s="69">
        <v>59</v>
      </c>
      <c r="D10" s="78" t="s">
        <v>247</v>
      </c>
      <c r="E10" s="69">
        <v>52</v>
      </c>
      <c r="F10" s="69">
        <v>30</v>
      </c>
    </row>
    <row r="11" spans="2:12" ht="55.5" customHeight="1">
      <c r="B11" s="63" t="s">
        <v>244</v>
      </c>
      <c r="C11" s="69">
        <v>24</v>
      </c>
      <c r="D11" s="78" t="s">
        <v>263</v>
      </c>
      <c r="E11" s="69">
        <v>33</v>
      </c>
      <c r="F11" s="69">
        <v>12</v>
      </c>
      <c r="J11" s="10"/>
      <c r="K11" s="10"/>
      <c r="L11" s="10"/>
    </row>
    <row r="12" spans="2:8" ht="15" customHeight="1">
      <c r="B12" s="63" t="s">
        <v>220</v>
      </c>
      <c r="C12" s="69">
        <v>3</v>
      </c>
      <c r="D12" s="69"/>
      <c r="E12" s="69">
        <v>3</v>
      </c>
      <c r="F12" s="69">
        <v>20</v>
      </c>
      <c r="G12" s="7"/>
      <c r="H12" s="10"/>
    </row>
    <row r="13" spans="2:6" ht="15" customHeight="1">
      <c r="B13" s="63" t="s">
        <v>245</v>
      </c>
      <c r="C13" s="69">
        <v>14</v>
      </c>
      <c r="D13" s="69"/>
      <c r="E13" s="69">
        <v>12</v>
      </c>
      <c r="F13" s="69">
        <v>38</v>
      </c>
    </row>
    <row r="14" spans="2:10" ht="15" customHeight="1">
      <c r="B14" s="126" t="s">
        <v>221</v>
      </c>
      <c r="C14" s="64"/>
      <c r="D14" s="64"/>
      <c r="E14" s="64"/>
      <c r="F14" s="64"/>
      <c r="J14" s="19"/>
    </row>
    <row r="15" spans="2:6" ht="15" customHeight="1">
      <c r="B15" s="127" t="s">
        <v>196</v>
      </c>
      <c r="C15" s="83">
        <v>2.790453960844091</v>
      </c>
      <c r="D15" s="83">
        <v>27.059023968618064</v>
      </c>
      <c r="E15" s="83">
        <v>5.8320764464962025</v>
      </c>
      <c r="F15" s="83">
        <v>18</v>
      </c>
    </row>
    <row r="16" spans="2:6" ht="15" customHeight="1">
      <c r="B16" s="127" t="s">
        <v>197</v>
      </c>
      <c r="C16" s="83">
        <v>18.392142618968226</v>
      </c>
      <c r="D16" s="83">
        <v>24.27155014793391</v>
      </c>
      <c r="E16" s="83">
        <v>19.129019086625195</v>
      </c>
      <c r="F16" s="83">
        <v>9</v>
      </c>
    </row>
    <row r="17" spans="2:6" ht="15" customHeight="1">
      <c r="B17" s="127" t="s">
        <v>198</v>
      </c>
      <c r="C17" s="83">
        <v>27.99653455913876</v>
      </c>
      <c r="D17" s="83">
        <v>33.05117848475782</v>
      </c>
      <c r="E17" s="83">
        <v>28.63004195641033</v>
      </c>
      <c r="F17" s="83">
        <v>20</v>
      </c>
    </row>
    <row r="18" spans="2:6" ht="15" customHeight="1">
      <c r="B18" s="127" t="s">
        <v>199</v>
      </c>
      <c r="C18" s="83">
        <v>24.867039013004337</v>
      </c>
      <c r="D18" s="83">
        <v>12.558591802134236</v>
      </c>
      <c r="E18" s="83">
        <v>23.32439971501306</v>
      </c>
      <c r="F18" s="83">
        <v>22</v>
      </c>
    </row>
    <row r="19" spans="2:6" ht="15" customHeight="1">
      <c r="B19" s="127" t="s">
        <v>200</v>
      </c>
      <c r="C19" s="83">
        <v>20</v>
      </c>
      <c r="D19" s="83">
        <v>2.7928759017319904</v>
      </c>
      <c r="E19" s="83">
        <v>17.402119069542646</v>
      </c>
      <c r="F19" s="83">
        <v>21</v>
      </c>
    </row>
    <row r="20" spans="2:6" ht="15" customHeight="1">
      <c r="B20" s="128" t="s">
        <v>222</v>
      </c>
      <c r="C20" s="129">
        <v>6.458343257276235</v>
      </c>
      <c r="D20" s="129">
        <v>0.2667796948239753</v>
      </c>
      <c r="E20" s="129">
        <v>5.682343725912562</v>
      </c>
      <c r="F20" s="129">
        <v>10</v>
      </c>
    </row>
    <row r="21" spans="2:6" ht="15" customHeight="1">
      <c r="B21" s="82" t="s">
        <v>279</v>
      </c>
      <c r="C21" s="61"/>
      <c r="D21" s="61"/>
      <c r="E21" s="130"/>
      <c r="F21" s="130"/>
    </row>
    <row r="22" spans="2:7" ht="15" customHeight="1">
      <c r="B22" s="63" t="s">
        <v>202</v>
      </c>
      <c r="C22" s="69">
        <v>10.241096350920987</v>
      </c>
      <c r="D22" s="69">
        <v>15.468170401051285</v>
      </c>
      <c r="E22" s="83">
        <v>10.8963761984674</v>
      </c>
      <c r="F22" s="83"/>
      <c r="G22" s="19"/>
    </row>
    <row r="23" spans="2:7" ht="15" customHeight="1">
      <c r="B23" s="63" t="s">
        <v>272</v>
      </c>
      <c r="C23" s="69">
        <v>8.658642638690454</v>
      </c>
      <c r="D23" s="69">
        <v>14.155729660495368</v>
      </c>
      <c r="E23" s="69">
        <v>9.347772027532363</v>
      </c>
      <c r="F23" s="69"/>
      <c r="G23" s="9"/>
    </row>
    <row r="24" spans="2:6" ht="15" customHeight="1">
      <c r="B24" s="63" t="s">
        <v>193</v>
      </c>
      <c r="C24" s="69">
        <v>14.604839570104744</v>
      </c>
      <c r="D24" s="69">
        <v>16.94695344079046</v>
      </c>
      <c r="E24" s="69">
        <v>14.898453168343517</v>
      </c>
      <c r="F24" s="69"/>
    </row>
    <row r="25" spans="2:6" ht="15" customHeight="1">
      <c r="B25" s="63" t="s">
        <v>194</v>
      </c>
      <c r="C25" s="69">
        <v>28.090475654031</v>
      </c>
      <c r="D25" s="69">
        <v>28.74145416437946</v>
      </c>
      <c r="E25" s="69">
        <v>28.172084044294092</v>
      </c>
      <c r="F25" s="69"/>
    </row>
    <row r="26" spans="2:6" ht="15" customHeight="1">
      <c r="B26" s="63" t="s">
        <v>195</v>
      </c>
      <c r="C26" s="69">
        <v>23.942681427254158</v>
      </c>
      <c r="D26" s="69">
        <v>20.636009780927193</v>
      </c>
      <c r="E26" s="69">
        <v>23.528148311497517</v>
      </c>
      <c r="F26" s="69"/>
    </row>
    <row r="27" spans="2:6" ht="15" customHeight="1">
      <c r="B27" s="63" t="s">
        <v>218</v>
      </c>
      <c r="C27" s="69">
        <v>14.462264358998658</v>
      </c>
      <c r="D27" s="69">
        <v>4.0516825523562385</v>
      </c>
      <c r="E27" s="69">
        <v>13.157166249865107</v>
      </c>
      <c r="F27" s="69"/>
    </row>
    <row r="28" spans="2:6" ht="15" customHeight="1">
      <c r="B28" s="124" t="s">
        <v>259</v>
      </c>
      <c r="C28" s="65">
        <v>44</v>
      </c>
      <c r="D28" s="66">
        <v>31</v>
      </c>
      <c r="E28" s="66">
        <v>42</v>
      </c>
      <c r="F28" s="66"/>
    </row>
    <row r="29" spans="2:6" ht="106.5" customHeight="1">
      <c r="B29" s="134" t="s">
        <v>280</v>
      </c>
      <c r="C29" s="134"/>
      <c r="D29" s="134"/>
      <c r="E29" s="134"/>
      <c r="F29" s="134"/>
    </row>
    <row r="30" spans="3:6" ht="12.75">
      <c r="C30" s="18"/>
      <c r="D30" s="18"/>
      <c r="E30" s="19"/>
      <c r="F30" s="19"/>
    </row>
    <row r="31" spans="3:6" ht="12.75">
      <c r="C31" s="18"/>
      <c r="D31" s="18"/>
      <c r="E31" s="19"/>
      <c r="F31" s="19"/>
    </row>
    <row r="32" spans="3:6" ht="12.75">
      <c r="C32" s="18"/>
      <c r="D32" s="18"/>
      <c r="E32" s="28"/>
      <c r="F32" s="28"/>
    </row>
    <row r="33" spans="3:6" ht="12.75">
      <c r="C33" s="18"/>
      <c r="D33" s="18"/>
      <c r="E33" s="19"/>
      <c r="F33" s="19"/>
    </row>
    <row r="34" spans="3:6" ht="12.75">
      <c r="C34" s="18"/>
      <c r="D34" s="18"/>
      <c r="E34" s="19"/>
      <c r="F34" s="19"/>
    </row>
    <row r="35" spans="3:6" ht="12.75">
      <c r="C35" s="18"/>
      <c r="D35" s="18"/>
      <c r="E35" s="19"/>
      <c r="F35" s="19"/>
    </row>
    <row r="36" spans="3:6" ht="12.75">
      <c r="C36" s="18"/>
      <c r="D36" s="18"/>
      <c r="E36" s="19"/>
      <c r="F36" s="19"/>
    </row>
    <row r="37" spans="3:6" ht="12.75">
      <c r="C37" s="18"/>
      <c r="D37" s="18"/>
      <c r="E37" s="19"/>
      <c r="F37" s="19"/>
    </row>
    <row r="40" spans="3:6" ht="12.75">
      <c r="C40" s="18"/>
      <c r="D40" s="18"/>
      <c r="E40" s="9"/>
      <c r="F40" s="9"/>
    </row>
    <row r="41" spans="3:6" ht="12.75">
      <c r="C41" s="18"/>
      <c r="D41" s="18"/>
      <c r="E41" s="9"/>
      <c r="F41" s="9"/>
    </row>
  </sheetData>
  <sheetProtection/>
  <mergeCells count="2">
    <mergeCell ref="B2:F2"/>
    <mergeCell ref="B29:F29"/>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29"/>
  <sheetViews>
    <sheetView showGridLines="0" zoomScalePageLayoutView="0" workbookViewId="0" topLeftCell="A1">
      <selection activeCell="K18" sqref="K18"/>
    </sheetView>
  </sheetViews>
  <sheetFormatPr defaultColWidth="11.421875" defaultRowHeight="12.75"/>
  <cols>
    <col min="1" max="1" width="3.28125" style="0" customWidth="1"/>
    <col min="2" max="2" width="30.7109375" style="0" customWidth="1"/>
    <col min="3" max="7" width="12.7109375" style="0" customWidth="1"/>
    <col min="11" max="12" width="13.57421875" style="0" bestFit="1" customWidth="1"/>
  </cols>
  <sheetData>
    <row r="2" spans="2:7" ht="12.75">
      <c r="B2" s="133" t="s">
        <v>281</v>
      </c>
      <c r="C2" s="133"/>
      <c r="D2" s="133"/>
      <c r="E2" s="133"/>
      <c r="F2" s="133"/>
      <c r="G2" s="133"/>
    </row>
    <row r="3" spans="2:7" ht="12.75">
      <c r="B3" s="71"/>
      <c r="C3" s="71"/>
      <c r="D3" s="71"/>
      <c r="E3" s="71"/>
      <c r="F3" s="71"/>
      <c r="G3" s="58" t="s">
        <v>226</v>
      </c>
    </row>
    <row r="4" spans="2:7" ht="30" customHeight="1">
      <c r="B4" s="67"/>
      <c r="C4" s="59" t="s">
        <v>224</v>
      </c>
      <c r="D4" s="59" t="s">
        <v>283</v>
      </c>
      <c r="E4" s="59" t="s">
        <v>246</v>
      </c>
      <c r="F4" s="59" t="s">
        <v>215</v>
      </c>
      <c r="G4" s="59" t="s">
        <v>223</v>
      </c>
    </row>
    <row r="5" spans="2:8" ht="15" customHeight="1">
      <c r="B5" s="79" t="s">
        <v>278</v>
      </c>
      <c r="C5" s="60">
        <v>1945900</v>
      </c>
      <c r="D5" s="60">
        <v>1636000</v>
      </c>
      <c r="E5" s="60">
        <v>309900</v>
      </c>
      <c r="F5" s="60">
        <v>628400</v>
      </c>
      <c r="G5" s="60">
        <v>2574300</v>
      </c>
      <c r="H5" s="10"/>
    </row>
    <row r="6" spans="2:8" ht="15" customHeight="1">
      <c r="B6" s="79" t="s">
        <v>258</v>
      </c>
      <c r="C6" s="68"/>
      <c r="D6" s="68"/>
      <c r="E6" s="68"/>
      <c r="F6" s="68"/>
      <c r="G6" s="68"/>
      <c r="H6" s="10"/>
    </row>
    <row r="7" spans="2:9" ht="15" customHeight="1">
      <c r="B7" s="63" t="s">
        <v>204</v>
      </c>
      <c r="C7" s="68">
        <v>46</v>
      </c>
      <c r="D7" s="68">
        <v>47</v>
      </c>
      <c r="E7" s="68">
        <v>40</v>
      </c>
      <c r="F7" s="68">
        <v>38</v>
      </c>
      <c r="G7" s="68">
        <v>43</v>
      </c>
      <c r="H7" s="10"/>
      <c r="I7" s="10"/>
    </row>
    <row r="8" spans="2:9" ht="15" customHeight="1">
      <c r="B8" s="63" t="s">
        <v>205</v>
      </c>
      <c r="C8" s="68">
        <v>54</v>
      </c>
      <c r="D8" s="68">
        <v>53</v>
      </c>
      <c r="E8" s="68">
        <v>60</v>
      </c>
      <c r="F8" s="68">
        <v>62</v>
      </c>
      <c r="G8" s="68">
        <v>57</v>
      </c>
      <c r="H8" s="10"/>
      <c r="I8" s="10"/>
    </row>
    <row r="9" spans="2:9" ht="15" customHeight="1">
      <c r="B9" s="79" t="s">
        <v>282</v>
      </c>
      <c r="C9" s="80"/>
      <c r="D9" s="80"/>
      <c r="E9" s="80"/>
      <c r="F9" s="80"/>
      <c r="G9" s="80"/>
      <c r="H9" s="10"/>
      <c r="I9" s="10"/>
    </row>
    <row r="10" spans="2:10" ht="15" customHeight="1">
      <c r="B10" s="63" t="s">
        <v>219</v>
      </c>
      <c r="C10" s="69">
        <v>52</v>
      </c>
      <c r="D10" s="69">
        <v>54</v>
      </c>
      <c r="E10" s="69">
        <v>40</v>
      </c>
      <c r="F10" s="69">
        <v>32</v>
      </c>
      <c r="G10" s="69">
        <v>47</v>
      </c>
      <c r="H10" s="10"/>
      <c r="I10" s="10"/>
      <c r="J10" s="9"/>
    </row>
    <row r="11" spans="2:9" ht="15" customHeight="1">
      <c r="B11" s="63" t="s">
        <v>244</v>
      </c>
      <c r="C11" s="69">
        <v>33</v>
      </c>
      <c r="D11" s="69">
        <v>33</v>
      </c>
      <c r="E11" s="69">
        <v>33</v>
      </c>
      <c r="F11" s="69">
        <v>35</v>
      </c>
      <c r="G11" s="69">
        <v>34</v>
      </c>
      <c r="H11" s="10"/>
      <c r="I11" s="10"/>
    </row>
    <row r="12" spans="2:9" ht="15" customHeight="1">
      <c r="B12" s="63" t="s">
        <v>220</v>
      </c>
      <c r="C12" s="69">
        <v>3</v>
      </c>
      <c r="D12" s="69">
        <v>3</v>
      </c>
      <c r="E12" s="69">
        <v>5</v>
      </c>
      <c r="F12" s="69">
        <v>6</v>
      </c>
      <c r="G12" s="69">
        <v>4</v>
      </c>
      <c r="H12" s="10"/>
      <c r="I12" s="10"/>
    </row>
    <row r="13" spans="2:9" ht="15" customHeight="1">
      <c r="B13" s="81" t="s">
        <v>245</v>
      </c>
      <c r="C13" s="70">
        <v>12</v>
      </c>
      <c r="D13" s="70">
        <v>10</v>
      </c>
      <c r="E13" s="70">
        <v>22</v>
      </c>
      <c r="F13" s="70">
        <v>27</v>
      </c>
      <c r="G13" s="70">
        <v>15</v>
      </c>
      <c r="H13" s="10"/>
      <c r="I13" s="10"/>
    </row>
    <row r="14" spans="2:12" ht="15" customHeight="1">
      <c r="B14" s="82" t="s">
        <v>221</v>
      </c>
      <c r="C14" s="69"/>
      <c r="D14" s="69"/>
      <c r="E14" s="69"/>
      <c r="F14" s="69"/>
      <c r="G14" s="69"/>
      <c r="H14" s="10"/>
      <c r="I14" s="10"/>
      <c r="K14" s="10"/>
      <c r="L14" s="10"/>
    </row>
    <row r="15" spans="2:9" ht="15" customHeight="1">
      <c r="B15" s="63" t="s">
        <v>196</v>
      </c>
      <c r="C15" s="83">
        <v>5.8320764464962025</v>
      </c>
      <c r="D15" s="83">
        <v>6.117409229556378</v>
      </c>
      <c r="E15" s="83">
        <v>4.300444073001755</v>
      </c>
      <c r="F15" s="83">
        <v>5</v>
      </c>
      <c r="G15" s="69">
        <v>6</v>
      </c>
      <c r="H15" s="10"/>
      <c r="I15" s="10"/>
    </row>
    <row r="16" spans="2:11" ht="15" customHeight="1">
      <c r="B16" s="63" t="s">
        <v>197</v>
      </c>
      <c r="C16" s="83">
        <v>19.129019086625195</v>
      </c>
      <c r="D16" s="83">
        <v>19.38542940303146</v>
      </c>
      <c r="E16" s="83">
        <v>17.752639067148216</v>
      </c>
      <c r="F16" s="83">
        <v>19</v>
      </c>
      <c r="G16" s="69">
        <v>19</v>
      </c>
      <c r="H16" s="10"/>
      <c r="I16" s="10"/>
      <c r="K16" s="15"/>
    </row>
    <row r="17" spans="2:11" ht="15" customHeight="1">
      <c r="B17" s="63" t="s">
        <v>198</v>
      </c>
      <c r="C17" s="83">
        <v>28.63004195641033</v>
      </c>
      <c r="D17" s="83">
        <v>28.826593498793063</v>
      </c>
      <c r="E17" s="83">
        <v>27.574976701920555</v>
      </c>
      <c r="F17" s="83">
        <v>31</v>
      </c>
      <c r="G17" s="69">
        <v>29</v>
      </c>
      <c r="H17" s="10"/>
      <c r="I17" s="10"/>
      <c r="K17" s="15"/>
    </row>
    <row r="18" spans="2:11" ht="15" customHeight="1">
      <c r="B18" s="63" t="s">
        <v>199</v>
      </c>
      <c r="C18" s="83">
        <v>23.32439971501306</v>
      </c>
      <c r="D18" s="83">
        <v>22.635538604970712</v>
      </c>
      <c r="E18" s="83">
        <v>27.022124055225564</v>
      </c>
      <c r="F18" s="83">
        <v>27</v>
      </c>
      <c r="G18" s="69">
        <v>24</v>
      </c>
      <c r="H18" s="10"/>
      <c r="I18" s="10"/>
      <c r="K18" s="15"/>
    </row>
    <row r="19" spans="2:11" ht="15" customHeight="1">
      <c r="B19" s="63" t="s">
        <v>200</v>
      </c>
      <c r="C19" s="83">
        <v>17.402119069542646</v>
      </c>
      <c r="D19" s="83">
        <v>17.06830944277046</v>
      </c>
      <c r="E19" s="83">
        <v>19.19396936261098</v>
      </c>
      <c r="F19" s="83">
        <v>16</v>
      </c>
      <c r="G19" s="69">
        <v>17</v>
      </c>
      <c r="H19" s="10"/>
      <c r="I19" s="10"/>
      <c r="K19" s="15"/>
    </row>
    <row r="20" spans="2:12" ht="15" customHeight="1">
      <c r="B20" s="63" t="s">
        <v>222</v>
      </c>
      <c r="C20" s="83">
        <v>5.682343725912562</v>
      </c>
      <c r="D20" s="83">
        <v>5.966719820877929</v>
      </c>
      <c r="E20" s="83">
        <v>4.155846740092927</v>
      </c>
      <c r="F20" s="83">
        <v>2</v>
      </c>
      <c r="G20" s="69">
        <v>5</v>
      </c>
      <c r="H20" s="10"/>
      <c r="I20" s="10"/>
      <c r="K20" s="15"/>
      <c r="L20" s="9"/>
    </row>
    <row r="21" spans="2:12" ht="15" customHeight="1">
      <c r="B21" s="79" t="s">
        <v>279</v>
      </c>
      <c r="C21" s="84"/>
      <c r="D21" s="84"/>
      <c r="E21" s="84"/>
      <c r="F21" s="84"/>
      <c r="G21" s="64"/>
      <c r="H21" s="10"/>
      <c r="I21" s="10"/>
      <c r="L21" s="9"/>
    </row>
    <row r="22" spans="2:12" ht="15" customHeight="1">
      <c r="B22" s="63" t="s">
        <v>202</v>
      </c>
      <c r="C22" s="83">
        <v>10.8963761984674</v>
      </c>
      <c r="D22" s="83">
        <v>11</v>
      </c>
      <c r="E22" s="83">
        <v>11</v>
      </c>
      <c r="F22" s="83">
        <v>14</v>
      </c>
      <c r="G22" s="69">
        <v>11</v>
      </c>
      <c r="H22" s="10"/>
      <c r="I22" s="10"/>
      <c r="L22" s="9"/>
    </row>
    <row r="23" spans="2:12" ht="15" customHeight="1">
      <c r="B23" s="63" t="s">
        <v>286</v>
      </c>
      <c r="C23" s="69">
        <v>9.347772027532363</v>
      </c>
      <c r="D23" s="69">
        <v>9.204209172235297</v>
      </c>
      <c r="E23" s="69">
        <v>10.118379731371625</v>
      </c>
      <c r="F23" s="69">
        <v>13</v>
      </c>
      <c r="G23" s="69">
        <v>10.18406885556228</v>
      </c>
      <c r="H23" s="10"/>
      <c r="I23" s="10"/>
      <c r="K23" s="19"/>
      <c r="L23" s="9"/>
    </row>
    <row r="24" spans="2:12" ht="15" customHeight="1">
      <c r="B24" s="63" t="s">
        <v>193</v>
      </c>
      <c r="C24" s="69">
        <v>14.898453168343517</v>
      </c>
      <c r="D24" s="69">
        <v>14.733030498872873</v>
      </c>
      <c r="E24" s="69">
        <v>15.786398613702305</v>
      </c>
      <c r="F24" s="69">
        <v>20</v>
      </c>
      <c r="G24" s="69">
        <v>16.069089420899694</v>
      </c>
      <c r="H24" s="10"/>
      <c r="I24" s="10"/>
      <c r="L24" s="9"/>
    </row>
    <row r="25" spans="2:12" ht="15" customHeight="1">
      <c r="B25" s="63" t="s">
        <v>194</v>
      </c>
      <c r="C25" s="69">
        <v>28.172084044294092</v>
      </c>
      <c r="D25" s="69">
        <v>27.992170420144163</v>
      </c>
      <c r="E25" s="69">
        <v>29.137813128664096</v>
      </c>
      <c r="F25" s="69">
        <v>31</v>
      </c>
      <c r="G25" s="69">
        <v>28.88481830923378</v>
      </c>
      <c r="H25" s="10"/>
      <c r="I25" s="10"/>
      <c r="L25" s="9"/>
    </row>
    <row r="26" spans="2:9" ht="15" customHeight="1">
      <c r="B26" s="63" t="s">
        <v>195</v>
      </c>
      <c r="C26" s="69">
        <v>23.528148311497517</v>
      </c>
      <c r="D26" s="69">
        <v>23.580393890948674</v>
      </c>
      <c r="E26" s="69">
        <v>23.24770776207201</v>
      </c>
      <c r="F26" s="69">
        <v>19</v>
      </c>
      <c r="G26" s="69">
        <v>22.543378403788513</v>
      </c>
      <c r="H26" s="10"/>
      <c r="I26" s="10"/>
    </row>
    <row r="27" spans="2:12" ht="15" customHeight="1">
      <c r="B27" s="81" t="s">
        <v>218</v>
      </c>
      <c r="C27" s="70">
        <v>13.157166249865107</v>
      </c>
      <c r="D27" s="70">
        <v>13.49390362690135</v>
      </c>
      <c r="E27" s="70">
        <v>11.349648446058545</v>
      </c>
      <c r="F27" s="70">
        <v>3</v>
      </c>
      <c r="G27" s="70">
        <v>10.67588301380556</v>
      </c>
      <c r="H27" s="10"/>
      <c r="I27" s="10"/>
      <c r="L27" s="7"/>
    </row>
    <row r="28" spans="2:8" ht="15" customHeight="1">
      <c r="B28" s="85" t="s">
        <v>259</v>
      </c>
      <c r="C28" s="86">
        <v>42</v>
      </c>
      <c r="D28" s="86">
        <v>42</v>
      </c>
      <c r="E28" s="86">
        <v>42</v>
      </c>
      <c r="F28" s="86">
        <v>29</v>
      </c>
      <c r="G28" s="86">
        <v>39</v>
      </c>
      <c r="H28" s="9"/>
    </row>
    <row r="29" spans="2:8" ht="108" customHeight="1">
      <c r="B29" s="135" t="s">
        <v>287</v>
      </c>
      <c r="C29" s="135"/>
      <c r="D29" s="135"/>
      <c r="E29" s="135"/>
      <c r="F29" s="135"/>
      <c r="G29" s="135"/>
      <c r="H29" s="9"/>
    </row>
  </sheetData>
  <sheetProtection/>
  <mergeCells count="2">
    <mergeCell ref="B2:G2"/>
    <mergeCell ref="B29:G29"/>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V13"/>
  <sheetViews>
    <sheetView showGridLines="0" zoomScalePageLayoutView="0" workbookViewId="0" topLeftCell="A1">
      <selection activeCell="K45" sqref="K45"/>
    </sheetView>
  </sheetViews>
  <sheetFormatPr defaultColWidth="11.421875" defaultRowHeight="12.75"/>
  <cols>
    <col min="1" max="1" width="4.28125" style="0" customWidth="1"/>
    <col min="2" max="2" width="20.7109375" style="0" customWidth="1"/>
    <col min="3" max="19" width="7.7109375" style="0" customWidth="1"/>
  </cols>
  <sheetData>
    <row r="2" spans="2:19" ht="18" customHeight="1">
      <c r="B2" s="133" t="s">
        <v>267</v>
      </c>
      <c r="C2" s="133"/>
      <c r="D2" s="133"/>
      <c r="E2" s="133"/>
      <c r="F2" s="133"/>
      <c r="G2" s="133"/>
      <c r="H2" s="133"/>
      <c r="I2" s="133"/>
      <c r="J2" s="133"/>
      <c r="K2" s="133"/>
      <c r="L2" s="133"/>
      <c r="M2" s="133"/>
      <c r="N2" s="133"/>
      <c r="O2" s="133"/>
      <c r="P2" s="133"/>
      <c r="Q2" s="133"/>
      <c r="R2" s="133"/>
      <c r="S2" s="133"/>
    </row>
    <row r="3" spans="2:19" ht="9.75" customHeight="1">
      <c r="B3" s="122"/>
      <c r="C3" s="122"/>
      <c r="D3" s="122"/>
      <c r="E3" s="122"/>
      <c r="F3" s="122"/>
      <c r="G3" s="122"/>
      <c r="H3" s="122"/>
      <c r="I3" s="122"/>
      <c r="J3" s="122"/>
      <c r="K3" s="122"/>
      <c r="L3" s="122"/>
      <c r="M3" s="122"/>
      <c r="N3" s="122"/>
      <c r="O3" s="122"/>
      <c r="P3" s="137" t="s">
        <v>269</v>
      </c>
      <c r="Q3" s="137"/>
      <c r="R3" s="137"/>
      <c r="S3" s="137"/>
    </row>
    <row r="4" spans="2:20" ht="12.75">
      <c r="B4" s="87"/>
      <c r="C4" s="22">
        <v>1999</v>
      </c>
      <c r="D4" s="22">
        <v>2000</v>
      </c>
      <c r="E4" s="22">
        <v>2001</v>
      </c>
      <c r="F4" s="22">
        <v>2002</v>
      </c>
      <c r="G4" s="22">
        <v>2003</v>
      </c>
      <c r="H4" s="22">
        <v>2004</v>
      </c>
      <c r="I4" s="22">
        <v>2005</v>
      </c>
      <c r="J4" s="22">
        <v>2006</v>
      </c>
      <c r="K4" s="23">
        <v>2007</v>
      </c>
      <c r="L4" s="23">
        <v>2008</v>
      </c>
      <c r="M4" s="23">
        <v>2009</v>
      </c>
      <c r="N4" s="23">
        <v>2010</v>
      </c>
      <c r="O4" s="23">
        <v>2011</v>
      </c>
      <c r="P4" s="23">
        <v>2012</v>
      </c>
      <c r="Q4" s="23">
        <v>2013</v>
      </c>
      <c r="R4" s="23">
        <v>2014</v>
      </c>
      <c r="S4" s="23">
        <v>2015</v>
      </c>
      <c r="T4" s="50"/>
    </row>
    <row r="5" spans="2:22" ht="12.75">
      <c r="B5" s="88" t="s">
        <v>248</v>
      </c>
      <c r="C5" s="24">
        <v>1313</v>
      </c>
      <c r="D5" s="24">
        <v>1267</v>
      </c>
      <c r="E5" s="25">
        <v>1250</v>
      </c>
      <c r="F5" s="25">
        <v>1271</v>
      </c>
      <c r="G5" s="25">
        <v>1333</v>
      </c>
      <c r="H5" s="25">
        <v>1435</v>
      </c>
      <c r="I5" s="25">
        <v>1496</v>
      </c>
      <c r="J5" s="25">
        <v>1496</v>
      </c>
      <c r="K5" s="25">
        <v>1377</v>
      </c>
      <c r="L5" s="25">
        <v>1342</v>
      </c>
      <c r="M5" s="25">
        <v>1483</v>
      </c>
      <c r="N5" s="25">
        <v>1544</v>
      </c>
      <c r="O5" s="25">
        <v>1589</v>
      </c>
      <c r="P5" s="25">
        <v>1687</v>
      </c>
      <c r="Q5" s="25">
        <v>1812</v>
      </c>
      <c r="R5" s="25">
        <v>1899</v>
      </c>
      <c r="S5" s="25">
        <v>1946</v>
      </c>
      <c r="T5" s="11"/>
      <c r="U5" s="11"/>
      <c r="V5" s="11"/>
    </row>
    <row r="6" spans="2:20" ht="12.75">
      <c r="B6" s="88" t="s">
        <v>215</v>
      </c>
      <c r="C6" s="24"/>
      <c r="D6" s="24"/>
      <c r="E6" s="25"/>
      <c r="F6" s="25"/>
      <c r="G6" s="25"/>
      <c r="H6" s="25"/>
      <c r="I6" s="25"/>
      <c r="J6" s="25"/>
      <c r="K6" s="25"/>
      <c r="L6" s="25"/>
      <c r="M6" s="25">
        <v>416</v>
      </c>
      <c r="N6" s="25">
        <v>460</v>
      </c>
      <c r="O6" s="25">
        <v>478</v>
      </c>
      <c r="P6" s="25">
        <v>489</v>
      </c>
      <c r="Q6" s="25">
        <v>518</v>
      </c>
      <c r="R6" s="25">
        <v>569</v>
      </c>
      <c r="S6" s="25">
        <v>628</v>
      </c>
      <c r="T6" s="51"/>
    </row>
    <row r="7" spans="2:19" ht="28.5" customHeight="1">
      <c r="B7" s="134" t="s">
        <v>268</v>
      </c>
      <c r="C7" s="136"/>
      <c r="D7" s="136"/>
      <c r="E7" s="136"/>
      <c r="F7" s="136"/>
      <c r="G7" s="136"/>
      <c r="H7" s="136"/>
      <c r="I7" s="136"/>
      <c r="J7" s="136"/>
      <c r="K7" s="136"/>
      <c r="L7" s="136"/>
      <c r="M7" s="136"/>
      <c r="N7" s="136"/>
      <c r="O7" s="136"/>
      <c r="P7" s="136"/>
      <c r="Q7" s="136"/>
      <c r="R7" s="136"/>
      <c r="S7" s="136"/>
    </row>
    <row r="9" ht="12.75">
      <c r="O9" s="48"/>
    </row>
    <row r="10" ht="12.75">
      <c r="N10" s="11"/>
    </row>
    <row r="11" ht="12.75">
      <c r="N11" s="29"/>
    </row>
    <row r="12" ht="12.75">
      <c r="M12" s="9"/>
    </row>
    <row r="13" ht="12.75">
      <c r="M13" s="11"/>
    </row>
  </sheetData>
  <sheetProtection/>
  <mergeCells count="3">
    <mergeCell ref="B2:S2"/>
    <mergeCell ref="B7:S7"/>
    <mergeCell ref="P3:S3"/>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O293"/>
  <sheetViews>
    <sheetView showGridLines="0" zoomScalePageLayoutView="0" workbookViewId="0" topLeftCell="A10">
      <selection activeCell="I10" sqref="I10"/>
    </sheetView>
  </sheetViews>
  <sheetFormatPr defaultColWidth="11.421875" defaultRowHeight="12.75"/>
  <cols>
    <col min="1" max="1" width="3.00390625" style="0" customWidth="1"/>
    <col min="2" max="2" width="12.57421875" style="0" customWidth="1"/>
    <col min="3" max="3" width="13.00390625" style="0" customWidth="1"/>
    <col min="4" max="4" width="12.421875" style="0" customWidth="1"/>
    <col min="5" max="5" width="12.28125" style="0" customWidth="1"/>
    <col min="12" max="12" width="12.140625" style="0" customWidth="1"/>
  </cols>
  <sheetData>
    <row r="2" spans="2:6" ht="46.5" customHeight="1">
      <c r="B2" s="132" t="s">
        <v>275</v>
      </c>
      <c r="C2" s="133"/>
      <c r="D2" s="133"/>
      <c r="E2" s="133"/>
      <c r="F2" s="31"/>
    </row>
    <row r="3" spans="2:5" ht="30" customHeight="1">
      <c r="B3" s="59" t="s">
        <v>264</v>
      </c>
      <c r="C3" s="89"/>
      <c r="D3" s="89"/>
      <c r="E3" s="89"/>
    </row>
    <row r="4" spans="2:15" ht="15" customHeight="1">
      <c r="B4" s="90">
        <v>536.78</v>
      </c>
      <c r="C4" s="90">
        <v>0</v>
      </c>
      <c r="D4" s="90"/>
      <c r="E4" s="90">
        <v>536.78</v>
      </c>
      <c r="O4" s="21"/>
    </row>
    <row r="5" spans="2:5" ht="15" customHeight="1">
      <c r="B5" s="90" t="s">
        <v>211</v>
      </c>
      <c r="C5" s="90" t="s">
        <v>211</v>
      </c>
      <c r="D5" s="90" t="s">
        <v>212</v>
      </c>
      <c r="E5" s="90" t="s">
        <v>213</v>
      </c>
    </row>
    <row r="6" spans="2:5" ht="12.75">
      <c r="B6" s="91">
        <v>0</v>
      </c>
      <c r="C6" s="91">
        <f aca="true" t="shared" si="0" ref="C6:C69">+B6</f>
        <v>0</v>
      </c>
      <c r="D6" s="91">
        <f>+$E$4-C6</f>
        <v>536.78</v>
      </c>
      <c r="E6" s="91">
        <f aca="true" t="shared" si="1" ref="E6:E69">+$E$4+0.62*B6-C6-D6</f>
        <v>0</v>
      </c>
    </row>
    <row r="7" spans="2:5" ht="12.75">
      <c r="B7" s="91">
        <v>5</v>
      </c>
      <c r="C7" s="91">
        <f t="shared" si="0"/>
        <v>5</v>
      </c>
      <c r="D7" s="91">
        <f aca="true" t="shared" si="2" ref="D7:D70">+$E$4-C7</f>
        <v>531.78</v>
      </c>
      <c r="E7" s="91">
        <f t="shared" si="1"/>
        <v>3.1000000000000227</v>
      </c>
    </row>
    <row r="8" spans="2:5" ht="12.75">
      <c r="B8" s="91">
        <v>10</v>
      </c>
      <c r="C8" s="91">
        <f t="shared" si="0"/>
        <v>10</v>
      </c>
      <c r="D8" s="91">
        <f t="shared" si="2"/>
        <v>526.78</v>
      </c>
      <c r="E8" s="91">
        <f t="shared" si="1"/>
        <v>6.2000000000000455</v>
      </c>
    </row>
    <row r="9" spans="2:5" ht="12.75">
      <c r="B9" s="91">
        <v>15</v>
      </c>
      <c r="C9" s="91">
        <f t="shared" si="0"/>
        <v>15</v>
      </c>
      <c r="D9" s="91">
        <f t="shared" si="2"/>
        <v>521.78</v>
      </c>
      <c r="E9" s="91">
        <f t="shared" si="1"/>
        <v>9.299999999999955</v>
      </c>
    </row>
    <row r="10" spans="2:5" ht="12.75">
      <c r="B10" s="91">
        <v>20</v>
      </c>
      <c r="C10" s="91">
        <f t="shared" si="0"/>
        <v>20</v>
      </c>
      <c r="D10" s="91">
        <f t="shared" si="2"/>
        <v>516.78</v>
      </c>
      <c r="E10" s="91">
        <f t="shared" si="1"/>
        <v>12.399999999999977</v>
      </c>
    </row>
    <row r="11" spans="2:5" ht="12.75">
      <c r="B11" s="91">
        <v>25</v>
      </c>
      <c r="C11" s="91">
        <f t="shared" si="0"/>
        <v>25</v>
      </c>
      <c r="D11" s="91">
        <f t="shared" si="2"/>
        <v>511.78</v>
      </c>
      <c r="E11" s="91">
        <f t="shared" si="1"/>
        <v>15.5</v>
      </c>
    </row>
    <row r="12" spans="2:5" ht="12.75">
      <c r="B12" s="91">
        <v>30</v>
      </c>
      <c r="C12" s="91">
        <f t="shared" si="0"/>
        <v>30</v>
      </c>
      <c r="D12" s="91">
        <f t="shared" si="2"/>
        <v>506.78</v>
      </c>
      <c r="E12" s="91">
        <f t="shared" si="1"/>
        <v>18.600000000000023</v>
      </c>
    </row>
    <row r="13" spans="2:5" ht="12.75">
      <c r="B13" s="91">
        <v>35</v>
      </c>
      <c r="C13" s="91">
        <f t="shared" si="0"/>
        <v>35</v>
      </c>
      <c r="D13" s="91">
        <f t="shared" si="2"/>
        <v>501.78</v>
      </c>
      <c r="E13" s="91">
        <f t="shared" si="1"/>
        <v>21.700000000000045</v>
      </c>
    </row>
    <row r="14" spans="2:5" ht="12.75">
      <c r="B14" s="91">
        <v>40</v>
      </c>
      <c r="C14" s="91">
        <f t="shared" si="0"/>
        <v>40</v>
      </c>
      <c r="D14" s="91">
        <f t="shared" si="2"/>
        <v>496.78</v>
      </c>
      <c r="E14" s="91">
        <f t="shared" si="1"/>
        <v>24.799999999999955</v>
      </c>
    </row>
    <row r="15" spans="2:5" ht="12.75">
      <c r="B15" s="91">
        <v>45</v>
      </c>
      <c r="C15" s="91">
        <f t="shared" si="0"/>
        <v>45</v>
      </c>
      <c r="D15" s="91">
        <f t="shared" si="2"/>
        <v>491.78</v>
      </c>
      <c r="E15" s="91">
        <f t="shared" si="1"/>
        <v>27.899999999999977</v>
      </c>
    </row>
    <row r="16" spans="2:5" ht="12.75">
      <c r="B16" s="91">
        <v>50</v>
      </c>
      <c r="C16" s="91">
        <f t="shared" si="0"/>
        <v>50</v>
      </c>
      <c r="D16" s="91">
        <f t="shared" si="2"/>
        <v>486.78</v>
      </c>
      <c r="E16" s="91">
        <f t="shared" si="1"/>
        <v>31</v>
      </c>
    </row>
    <row r="17" spans="2:5" ht="12.75">
      <c r="B17" s="91">
        <v>55</v>
      </c>
      <c r="C17" s="91">
        <f t="shared" si="0"/>
        <v>55</v>
      </c>
      <c r="D17" s="91">
        <f t="shared" si="2"/>
        <v>481.78</v>
      </c>
      <c r="E17" s="91">
        <f t="shared" si="1"/>
        <v>34.10000000000002</v>
      </c>
    </row>
    <row r="18" spans="2:5" ht="12.75">
      <c r="B18" s="91">
        <v>60</v>
      </c>
      <c r="C18" s="91">
        <f t="shared" si="0"/>
        <v>60</v>
      </c>
      <c r="D18" s="91">
        <f t="shared" si="2"/>
        <v>476.78</v>
      </c>
      <c r="E18" s="91">
        <f t="shared" si="1"/>
        <v>37.200000000000045</v>
      </c>
    </row>
    <row r="19" spans="2:5" ht="12.75">
      <c r="B19" s="91">
        <v>65</v>
      </c>
      <c r="C19" s="91">
        <f t="shared" si="0"/>
        <v>65</v>
      </c>
      <c r="D19" s="91">
        <f t="shared" si="2"/>
        <v>471.78</v>
      </c>
      <c r="E19" s="91">
        <f t="shared" si="1"/>
        <v>40.299999999999955</v>
      </c>
    </row>
    <row r="20" spans="2:5" ht="12.75">
      <c r="B20" s="91">
        <v>70</v>
      </c>
      <c r="C20" s="91">
        <f t="shared" si="0"/>
        <v>70</v>
      </c>
      <c r="D20" s="91">
        <f t="shared" si="2"/>
        <v>466.78</v>
      </c>
      <c r="E20" s="91">
        <f t="shared" si="1"/>
        <v>43.39999999999998</v>
      </c>
    </row>
    <row r="21" spans="2:5" ht="12.75">
      <c r="B21" s="91">
        <v>75</v>
      </c>
      <c r="C21" s="91">
        <f t="shared" si="0"/>
        <v>75</v>
      </c>
      <c r="D21" s="91">
        <f t="shared" si="2"/>
        <v>461.78</v>
      </c>
      <c r="E21" s="91">
        <f t="shared" si="1"/>
        <v>46.5</v>
      </c>
    </row>
    <row r="22" spans="2:5" ht="12.75">
      <c r="B22" s="91">
        <v>80</v>
      </c>
      <c r="C22" s="91">
        <f t="shared" si="0"/>
        <v>80</v>
      </c>
      <c r="D22" s="91">
        <f t="shared" si="2"/>
        <v>456.78</v>
      </c>
      <c r="E22" s="91">
        <f t="shared" si="1"/>
        <v>49.60000000000002</v>
      </c>
    </row>
    <row r="23" spans="2:5" ht="12.75">
      <c r="B23" s="91">
        <v>85</v>
      </c>
      <c r="C23" s="91">
        <f t="shared" si="0"/>
        <v>85</v>
      </c>
      <c r="D23" s="91">
        <f t="shared" si="2"/>
        <v>451.78</v>
      </c>
      <c r="E23" s="91">
        <f t="shared" si="1"/>
        <v>52.700000000000045</v>
      </c>
    </row>
    <row r="24" spans="2:5" ht="12.75">
      <c r="B24" s="91">
        <v>90</v>
      </c>
      <c r="C24" s="91">
        <f t="shared" si="0"/>
        <v>90</v>
      </c>
      <c r="D24" s="91">
        <f t="shared" si="2"/>
        <v>446.78</v>
      </c>
      <c r="E24" s="91">
        <f t="shared" si="1"/>
        <v>55.799999999999955</v>
      </c>
    </row>
    <row r="25" spans="2:5" ht="12.75">
      <c r="B25" s="91">
        <v>95</v>
      </c>
      <c r="C25" s="91">
        <f t="shared" si="0"/>
        <v>95</v>
      </c>
      <c r="D25" s="91">
        <f t="shared" si="2"/>
        <v>441.78</v>
      </c>
      <c r="E25" s="91">
        <f t="shared" si="1"/>
        <v>58.89999999999998</v>
      </c>
    </row>
    <row r="26" spans="2:5" ht="12.75">
      <c r="B26" s="91">
        <v>100</v>
      </c>
      <c r="C26" s="91">
        <f t="shared" si="0"/>
        <v>100</v>
      </c>
      <c r="D26" s="91">
        <f t="shared" si="2"/>
        <v>436.78</v>
      </c>
      <c r="E26" s="91">
        <f t="shared" si="1"/>
        <v>62</v>
      </c>
    </row>
    <row r="27" spans="2:5" ht="12.75">
      <c r="B27" s="91">
        <v>105</v>
      </c>
      <c r="C27" s="91">
        <f t="shared" si="0"/>
        <v>105</v>
      </c>
      <c r="D27" s="91">
        <f t="shared" si="2"/>
        <v>431.78</v>
      </c>
      <c r="E27" s="91">
        <f t="shared" si="1"/>
        <v>65.10000000000002</v>
      </c>
    </row>
    <row r="28" spans="2:11" ht="12.75">
      <c r="B28" s="91">
        <v>110</v>
      </c>
      <c r="C28" s="91">
        <f t="shared" si="0"/>
        <v>110</v>
      </c>
      <c r="D28" s="91">
        <f t="shared" si="2"/>
        <v>426.78</v>
      </c>
      <c r="E28" s="91">
        <f t="shared" si="1"/>
        <v>68.20000000000005</v>
      </c>
      <c r="K28" s="11"/>
    </row>
    <row r="29" spans="2:8" ht="12.75">
      <c r="B29" s="91">
        <v>115</v>
      </c>
      <c r="C29" s="91">
        <f t="shared" si="0"/>
        <v>115</v>
      </c>
      <c r="D29" s="91">
        <f t="shared" si="2"/>
        <v>421.78</v>
      </c>
      <c r="E29" s="91">
        <f t="shared" si="1"/>
        <v>71.29999999999995</v>
      </c>
      <c r="H29" s="9"/>
    </row>
    <row r="30" spans="2:5" ht="12.75">
      <c r="B30" s="91">
        <v>120</v>
      </c>
      <c r="C30" s="91">
        <f t="shared" si="0"/>
        <v>120</v>
      </c>
      <c r="D30" s="91">
        <f t="shared" si="2"/>
        <v>416.78</v>
      </c>
      <c r="E30" s="91">
        <f t="shared" si="1"/>
        <v>74.39999999999998</v>
      </c>
    </row>
    <row r="31" spans="2:5" ht="12.75">
      <c r="B31" s="91">
        <v>125</v>
      </c>
      <c r="C31" s="91">
        <f t="shared" si="0"/>
        <v>125</v>
      </c>
      <c r="D31" s="91">
        <f t="shared" si="2"/>
        <v>411.78</v>
      </c>
      <c r="E31" s="91">
        <f t="shared" si="1"/>
        <v>77.5</v>
      </c>
    </row>
    <row r="32" spans="2:5" ht="12.75">
      <c r="B32" s="91">
        <v>130</v>
      </c>
      <c r="C32" s="91">
        <f t="shared" si="0"/>
        <v>130</v>
      </c>
      <c r="D32" s="91">
        <f t="shared" si="2"/>
        <v>406.78</v>
      </c>
      <c r="E32" s="91">
        <f t="shared" si="1"/>
        <v>80.60000000000002</v>
      </c>
    </row>
    <row r="33" spans="2:5" ht="12.75">
      <c r="B33" s="91">
        <v>135</v>
      </c>
      <c r="C33" s="91">
        <f t="shared" si="0"/>
        <v>135</v>
      </c>
      <c r="D33" s="91">
        <f t="shared" si="2"/>
        <v>401.78</v>
      </c>
      <c r="E33" s="91">
        <f t="shared" si="1"/>
        <v>83.70000000000005</v>
      </c>
    </row>
    <row r="34" spans="2:5" ht="12.75">
      <c r="B34" s="91">
        <v>140</v>
      </c>
      <c r="C34" s="91">
        <f t="shared" si="0"/>
        <v>140</v>
      </c>
      <c r="D34" s="91">
        <f t="shared" si="2"/>
        <v>396.78</v>
      </c>
      <c r="E34" s="91">
        <f t="shared" si="1"/>
        <v>86.79999999999995</v>
      </c>
    </row>
    <row r="35" spans="2:5" ht="12.75">
      <c r="B35" s="91">
        <v>145</v>
      </c>
      <c r="C35" s="91">
        <f t="shared" si="0"/>
        <v>145</v>
      </c>
      <c r="D35" s="91">
        <f t="shared" si="2"/>
        <v>391.78</v>
      </c>
      <c r="E35" s="91">
        <f t="shared" si="1"/>
        <v>89.89999999999998</v>
      </c>
    </row>
    <row r="36" spans="2:5" ht="12.75">
      <c r="B36" s="91">
        <v>150</v>
      </c>
      <c r="C36" s="91">
        <f t="shared" si="0"/>
        <v>150</v>
      </c>
      <c r="D36" s="91">
        <f t="shared" si="2"/>
        <v>386.78</v>
      </c>
      <c r="E36" s="91">
        <f t="shared" si="1"/>
        <v>93</v>
      </c>
    </row>
    <row r="37" spans="2:5" ht="12.75">
      <c r="B37" s="91">
        <v>155</v>
      </c>
      <c r="C37" s="91">
        <f t="shared" si="0"/>
        <v>155</v>
      </c>
      <c r="D37" s="91">
        <f t="shared" si="2"/>
        <v>381.78</v>
      </c>
      <c r="E37" s="91">
        <f t="shared" si="1"/>
        <v>96.10000000000002</v>
      </c>
    </row>
    <row r="38" spans="2:5" ht="12.75">
      <c r="B38" s="91">
        <v>160</v>
      </c>
      <c r="C38" s="91">
        <f t="shared" si="0"/>
        <v>160</v>
      </c>
      <c r="D38" s="91">
        <f t="shared" si="2"/>
        <v>376.78</v>
      </c>
      <c r="E38" s="91">
        <f t="shared" si="1"/>
        <v>99.20000000000005</v>
      </c>
    </row>
    <row r="39" spans="2:5" ht="12.75">
      <c r="B39" s="91">
        <v>165</v>
      </c>
      <c r="C39" s="91">
        <f t="shared" si="0"/>
        <v>165</v>
      </c>
      <c r="D39" s="91">
        <f t="shared" si="2"/>
        <v>371.78</v>
      </c>
      <c r="E39" s="91">
        <f t="shared" si="1"/>
        <v>102.29999999999995</v>
      </c>
    </row>
    <row r="40" spans="2:5" ht="12.75">
      <c r="B40" s="91">
        <v>170</v>
      </c>
      <c r="C40" s="91">
        <f t="shared" si="0"/>
        <v>170</v>
      </c>
      <c r="D40" s="91">
        <f t="shared" si="2"/>
        <v>366.78</v>
      </c>
      <c r="E40" s="91">
        <f t="shared" si="1"/>
        <v>105.39999999999998</v>
      </c>
    </row>
    <row r="41" spans="2:5" ht="12.75">
      <c r="B41" s="91">
        <v>175</v>
      </c>
      <c r="C41" s="91">
        <f t="shared" si="0"/>
        <v>175</v>
      </c>
      <c r="D41" s="91">
        <f t="shared" si="2"/>
        <v>361.78</v>
      </c>
      <c r="E41" s="91">
        <f t="shared" si="1"/>
        <v>108.5</v>
      </c>
    </row>
    <row r="42" spans="2:5" ht="12.75">
      <c r="B42" s="91">
        <v>180</v>
      </c>
      <c r="C42" s="91">
        <f t="shared" si="0"/>
        <v>180</v>
      </c>
      <c r="D42" s="91">
        <f t="shared" si="2"/>
        <v>356.78</v>
      </c>
      <c r="E42" s="91">
        <f t="shared" si="1"/>
        <v>111.60000000000002</v>
      </c>
    </row>
    <row r="43" spans="2:5" ht="12.75">
      <c r="B43" s="91">
        <v>185</v>
      </c>
      <c r="C43" s="91">
        <f t="shared" si="0"/>
        <v>185</v>
      </c>
      <c r="D43" s="91">
        <f t="shared" si="2"/>
        <v>351.78</v>
      </c>
      <c r="E43" s="91">
        <f t="shared" si="1"/>
        <v>114.70000000000005</v>
      </c>
    </row>
    <row r="44" spans="2:5" ht="12.75">
      <c r="B44" s="91">
        <v>190</v>
      </c>
      <c r="C44" s="91">
        <f t="shared" si="0"/>
        <v>190</v>
      </c>
      <c r="D44" s="91">
        <f t="shared" si="2"/>
        <v>346.78</v>
      </c>
      <c r="E44" s="91">
        <f t="shared" si="1"/>
        <v>117.79999999999995</v>
      </c>
    </row>
    <row r="45" spans="2:5" ht="12.75">
      <c r="B45" s="91">
        <v>195</v>
      </c>
      <c r="C45" s="91">
        <f t="shared" si="0"/>
        <v>195</v>
      </c>
      <c r="D45" s="91">
        <f t="shared" si="2"/>
        <v>341.78</v>
      </c>
      <c r="E45" s="91">
        <f t="shared" si="1"/>
        <v>120.89999999999998</v>
      </c>
    </row>
    <row r="46" spans="2:5" ht="12.75">
      <c r="B46" s="91">
        <v>200</v>
      </c>
      <c r="C46" s="91">
        <f t="shared" si="0"/>
        <v>200</v>
      </c>
      <c r="D46" s="91">
        <f t="shared" si="2"/>
        <v>336.78</v>
      </c>
      <c r="E46" s="91">
        <f t="shared" si="1"/>
        <v>124</v>
      </c>
    </row>
    <row r="47" spans="2:9" ht="12.75">
      <c r="B47" s="91">
        <v>205</v>
      </c>
      <c r="C47" s="91">
        <f t="shared" si="0"/>
        <v>205</v>
      </c>
      <c r="D47" s="91">
        <f t="shared" si="2"/>
        <v>331.78</v>
      </c>
      <c r="E47" s="91">
        <f t="shared" si="1"/>
        <v>127.10000000000002</v>
      </c>
      <c r="I47" s="49"/>
    </row>
    <row r="48" spans="2:9" ht="12.75">
      <c r="B48" s="91">
        <v>210</v>
      </c>
      <c r="C48" s="91">
        <f t="shared" si="0"/>
        <v>210</v>
      </c>
      <c r="D48" s="91">
        <f t="shared" si="2"/>
        <v>326.78</v>
      </c>
      <c r="E48" s="91">
        <f t="shared" si="1"/>
        <v>130.20000000000005</v>
      </c>
      <c r="I48" s="49"/>
    </row>
    <row r="49" spans="2:5" ht="12.75">
      <c r="B49" s="91">
        <v>215</v>
      </c>
      <c r="C49" s="91">
        <f t="shared" si="0"/>
        <v>215</v>
      </c>
      <c r="D49" s="91">
        <f t="shared" si="2"/>
        <v>321.78</v>
      </c>
      <c r="E49" s="91">
        <f t="shared" si="1"/>
        <v>133.29999999999995</v>
      </c>
    </row>
    <row r="50" spans="2:5" ht="12.75">
      <c r="B50" s="91">
        <v>220</v>
      </c>
      <c r="C50" s="91">
        <f t="shared" si="0"/>
        <v>220</v>
      </c>
      <c r="D50" s="91">
        <f t="shared" si="2"/>
        <v>316.78</v>
      </c>
      <c r="E50" s="91">
        <f t="shared" si="1"/>
        <v>136.39999999999998</v>
      </c>
    </row>
    <row r="51" spans="2:12" ht="12.75">
      <c r="B51" s="91">
        <v>225</v>
      </c>
      <c r="C51" s="91">
        <f t="shared" si="0"/>
        <v>225</v>
      </c>
      <c r="D51" s="91">
        <f t="shared" si="2"/>
        <v>311.78</v>
      </c>
      <c r="E51" s="91">
        <f t="shared" si="1"/>
        <v>139.5</v>
      </c>
      <c r="L51" s="40"/>
    </row>
    <row r="52" spans="2:5" ht="12.75">
      <c r="B52" s="91">
        <v>230</v>
      </c>
      <c r="C52" s="91">
        <f t="shared" si="0"/>
        <v>230</v>
      </c>
      <c r="D52" s="91">
        <f t="shared" si="2"/>
        <v>306.78</v>
      </c>
      <c r="E52" s="91">
        <f t="shared" si="1"/>
        <v>142.60000000000002</v>
      </c>
    </row>
    <row r="53" spans="2:5" ht="12.75">
      <c r="B53" s="91">
        <v>235</v>
      </c>
      <c r="C53" s="91">
        <f t="shared" si="0"/>
        <v>235</v>
      </c>
      <c r="D53" s="91">
        <f t="shared" si="2"/>
        <v>301.78</v>
      </c>
      <c r="E53" s="91">
        <f t="shared" si="1"/>
        <v>145.70000000000005</v>
      </c>
    </row>
    <row r="54" spans="2:5" ht="12.75">
      <c r="B54" s="91">
        <v>240</v>
      </c>
      <c r="C54" s="91">
        <f t="shared" si="0"/>
        <v>240</v>
      </c>
      <c r="D54" s="91">
        <f t="shared" si="2"/>
        <v>296.78</v>
      </c>
      <c r="E54" s="91">
        <f t="shared" si="1"/>
        <v>148.79999999999995</v>
      </c>
    </row>
    <row r="55" spans="2:5" ht="12.75">
      <c r="B55" s="91">
        <v>245</v>
      </c>
      <c r="C55" s="91">
        <f t="shared" si="0"/>
        <v>245</v>
      </c>
      <c r="D55" s="91">
        <f t="shared" si="2"/>
        <v>291.78</v>
      </c>
      <c r="E55" s="91">
        <f t="shared" si="1"/>
        <v>151.89999999999998</v>
      </c>
    </row>
    <row r="56" spans="2:5" ht="12.75">
      <c r="B56" s="91">
        <v>250</v>
      </c>
      <c r="C56" s="91">
        <f t="shared" si="0"/>
        <v>250</v>
      </c>
      <c r="D56" s="91">
        <f t="shared" si="2"/>
        <v>286.78</v>
      </c>
      <c r="E56" s="91">
        <f t="shared" si="1"/>
        <v>155</v>
      </c>
    </row>
    <row r="57" spans="2:5" ht="12.75">
      <c r="B57" s="91">
        <v>255</v>
      </c>
      <c r="C57" s="91">
        <f t="shared" si="0"/>
        <v>255</v>
      </c>
      <c r="D57" s="91">
        <f t="shared" si="2"/>
        <v>281.78</v>
      </c>
      <c r="E57" s="91">
        <f t="shared" si="1"/>
        <v>158.10000000000002</v>
      </c>
    </row>
    <row r="58" spans="2:5" ht="12.75">
      <c r="B58" s="91">
        <v>260</v>
      </c>
      <c r="C58" s="91">
        <f t="shared" si="0"/>
        <v>260</v>
      </c>
      <c r="D58" s="91">
        <f t="shared" si="2"/>
        <v>276.78</v>
      </c>
      <c r="E58" s="91">
        <f t="shared" si="1"/>
        <v>161.20000000000005</v>
      </c>
    </row>
    <row r="59" spans="2:5" ht="12.75">
      <c r="B59" s="91">
        <v>265</v>
      </c>
      <c r="C59" s="91">
        <f t="shared" si="0"/>
        <v>265</v>
      </c>
      <c r="D59" s="91">
        <f t="shared" si="2"/>
        <v>271.78</v>
      </c>
      <c r="E59" s="91">
        <f t="shared" si="1"/>
        <v>164.29999999999995</v>
      </c>
    </row>
    <row r="60" spans="2:5" ht="12.75">
      <c r="B60" s="91">
        <v>270</v>
      </c>
      <c r="C60" s="91">
        <f t="shared" si="0"/>
        <v>270</v>
      </c>
      <c r="D60" s="91">
        <f t="shared" si="2"/>
        <v>266.78</v>
      </c>
      <c r="E60" s="91">
        <f t="shared" si="1"/>
        <v>167.39999999999998</v>
      </c>
    </row>
    <row r="61" spans="2:5" ht="12.75">
      <c r="B61" s="91">
        <v>275</v>
      </c>
      <c r="C61" s="91">
        <f t="shared" si="0"/>
        <v>275</v>
      </c>
      <c r="D61" s="91">
        <f t="shared" si="2"/>
        <v>261.78</v>
      </c>
      <c r="E61" s="91">
        <f t="shared" si="1"/>
        <v>170.5</v>
      </c>
    </row>
    <row r="62" spans="2:5" ht="12.75">
      <c r="B62" s="91">
        <v>280</v>
      </c>
      <c r="C62" s="91">
        <f t="shared" si="0"/>
        <v>280</v>
      </c>
      <c r="D62" s="91">
        <f t="shared" si="2"/>
        <v>256.78</v>
      </c>
      <c r="E62" s="91">
        <f t="shared" si="1"/>
        <v>173.60000000000002</v>
      </c>
    </row>
    <row r="63" spans="2:5" ht="12.75">
      <c r="B63" s="91">
        <v>285</v>
      </c>
      <c r="C63" s="91">
        <f t="shared" si="0"/>
        <v>285</v>
      </c>
      <c r="D63" s="91">
        <f t="shared" si="2"/>
        <v>251.77999999999997</v>
      </c>
      <c r="E63" s="91">
        <f t="shared" si="1"/>
        <v>176.70000000000005</v>
      </c>
    </row>
    <row r="64" spans="2:5" ht="12.75">
      <c r="B64" s="91">
        <v>290</v>
      </c>
      <c r="C64" s="91">
        <f t="shared" si="0"/>
        <v>290</v>
      </c>
      <c r="D64" s="91">
        <f t="shared" si="2"/>
        <v>246.77999999999997</v>
      </c>
      <c r="E64" s="91">
        <f t="shared" si="1"/>
        <v>179.79999999999995</v>
      </c>
    </row>
    <row r="65" spans="2:5" ht="12.75">
      <c r="B65" s="91">
        <v>295</v>
      </c>
      <c r="C65" s="91">
        <f t="shared" si="0"/>
        <v>295</v>
      </c>
      <c r="D65" s="91">
        <f t="shared" si="2"/>
        <v>241.77999999999997</v>
      </c>
      <c r="E65" s="91">
        <f t="shared" si="1"/>
        <v>182.89999999999998</v>
      </c>
    </row>
    <row r="66" spans="2:5" ht="12.75">
      <c r="B66" s="91">
        <v>300</v>
      </c>
      <c r="C66" s="91">
        <f t="shared" si="0"/>
        <v>300</v>
      </c>
      <c r="D66" s="91">
        <f t="shared" si="2"/>
        <v>236.77999999999997</v>
      </c>
      <c r="E66" s="91">
        <f t="shared" si="1"/>
        <v>186</v>
      </c>
    </row>
    <row r="67" spans="2:5" ht="12.75">
      <c r="B67" s="91">
        <v>305</v>
      </c>
      <c r="C67" s="91">
        <f t="shared" si="0"/>
        <v>305</v>
      </c>
      <c r="D67" s="91">
        <f t="shared" si="2"/>
        <v>231.77999999999997</v>
      </c>
      <c r="E67" s="91">
        <f t="shared" si="1"/>
        <v>189.10000000000002</v>
      </c>
    </row>
    <row r="68" spans="2:5" ht="12.75">
      <c r="B68" s="91">
        <v>310</v>
      </c>
      <c r="C68" s="91">
        <f t="shared" si="0"/>
        <v>310</v>
      </c>
      <c r="D68" s="91">
        <f t="shared" si="2"/>
        <v>226.77999999999997</v>
      </c>
      <c r="E68" s="91">
        <f t="shared" si="1"/>
        <v>192.20000000000005</v>
      </c>
    </row>
    <row r="69" spans="2:5" ht="12.75">
      <c r="B69" s="91">
        <v>315</v>
      </c>
      <c r="C69" s="91">
        <f t="shared" si="0"/>
        <v>315</v>
      </c>
      <c r="D69" s="91">
        <f t="shared" si="2"/>
        <v>221.77999999999997</v>
      </c>
      <c r="E69" s="91">
        <f t="shared" si="1"/>
        <v>195.29999999999995</v>
      </c>
    </row>
    <row r="70" spans="2:5" ht="12.75">
      <c r="B70" s="91">
        <v>320</v>
      </c>
      <c r="C70" s="91">
        <f aca="true" t="shared" si="3" ref="C70:C133">+B70</f>
        <v>320</v>
      </c>
      <c r="D70" s="91">
        <f t="shared" si="2"/>
        <v>216.77999999999997</v>
      </c>
      <c r="E70" s="91">
        <f aca="true" t="shared" si="4" ref="E70:E133">+$E$4+0.62*B70-C70-D70</f>
        <v>198.39999999999998</v>
      </c>
    </row>
    <row r="71" spans="2:5" ht="12.75">
      <c r="B71" s="91">
        <v>325</v>
      </c>
      <c r="C71" s="91">
        <f t="shared" si="3"/>
        <v>325</v>
      </c>
      <c r="D71" s="91">
        <f aca="true" t="shared" si="5" ref="D71:D114">+$E$4-C71</f>
        <v>211.77999999999997</v>
      </c>
      <c r="E71" s="91">
        <f t="shared" si="4"/>
        <v>201.5</v>
      </c>
    </row>
    <row r="72" spans="2:5" ht="12.75">
      <c r="B72" s="91">
        <v>330</v>
      </c>
      <c r="C72" s="91">
        <f t="shared" si="3"/>
        <v>330</v>
      </c>
      <c r="D72" s="91">
        <f t="shared" si="5"/>
        <v>206.77999999999997</v>
      </c>
      <c r="E72" s="91">
        <f t="shared" si="4"/>
        <v>204.60000000000002</v>
      </c>
    </row>
    <row r="73" spans="2:5" ht="12.75">
      <c r="B73" s="91">
        <v>335</v>
      </c>
      <c r="C73" s="91">
        <f t="shared" si="3"/>
        <v>335</v>
      </c>
      <c r="D73" s="91">
        <f t="shared" si="5"/>
        <v>201.77999999999997</v>
      </c>
      <c r="E73" s="91">
        <f t="shared" si="4"/>
        <v>207.70000000000005</v>
      </c>
    </row>
    <row r="74" spans="2:5" ht="12.75">
      <c r="B74" s="91">
        <v>340</v>
      </c>
      <c r="C74" s="91">
        <f t="shared" si="3"/>
        <v>340</v>
      </c>
      <c r="D74" s="91">
        <f t="shared" si="5"/>
        <v>196.77999999999997</v>
      </c>
      <c r="E74" s="91">
        <f t="shared" si="4"/>
        <v>210.79999999999995</v>
      </c>
    </row>
    <row r="75" spans="2:5" ht="12.75">
      <c r="B75" s="91">
        <v>345</v>
      </c>
      <c r="C75" s="91">
        <f t="shared" si="3"/>
        <v>345</v>
      </c>
      <c r="D75" s="91">
        <f t="shared" si="5"/>
        <v>191.77999999999997</v>
      </c>
      <c r="E75" s="91">
        <f t="shared" si="4"/>
        <v>213.89999999999998</v>
      </c>
    </row>
    <row r="76" spans="2:5" ht="12.75">
      <c r="B76" s="91">
        <v>350</v>
      </c>
      <c r="C76" s="91">
        <f t="shared" si="3"/>
        <v>350</v>
      </c>
      <c r="D76" s="91">
        <f t="shared" si="5"/>
        <v>186.77999999999997</v>
      </c>
      <c r="E76" s="91">
        <f t="shared" si="4"/>
        <v>217</v>
      </c>
    </row>
    <row r="77" spans="2:5" ht="12.75">
      <c r="B77" s="91">
        <v>355</v>
      </c>
      <c r="C77" s="91">
        <f t="shared" si="3"/>
        <v>355</v>
      </c>
      <c r="D77" s="91">
        <f t="shared" si="5"/>
        <v>181.77999999999997</v>
      </c>
      <c r="E77" s="91">
        <f t="shared" si="4"/>
        <v>220.10000000000002</v>
      </c>
    </row>
    <row r="78" spans="2:5" ht="12.75">
      <c r="B78" s="91">
        <v>360</v>
      </c>
      <c r="C78" s="91">
        <f t="shared" si="3"/>
        <v>360</v>
      </c>
      <c r="D78" s="91">
        <f t="shared" si="5"/>
        <v>176.77999999999997</v>
      </c>
      <c r="E78" s="91">
        <f t="shared" si="4"/>
        <v>223.20000000000005</v>
      </c>
    </row>
    <row r="79" spans="2:5" ht="12.75">
      <c r="B79" s="91">
        <v>365</v>
      </c>
      <c r="C79" s="91">
        <f t="shared" si="3"/>
        <v>365</v>
      </c>
      <c r="D79" s="91">
        <f t="shared" si="5"/>
        <v>171.77999999999997</v>
      </c>
      <c r="E79" s="91">
        <f t="shared" si="4"/>
        <v>226.29999999999995</v>
      </c>
    </row>
    <row r="80" spans="2:5" ht="12.75">
      <c r="B80" s="91">
        <v>370</v>
      </c>
      <c r="C80" s="91">
        <f t="shared" si="3"/>
        <v>370</v>
      </c>
      <c r="D80" s="91">
        <f t="shared" si="5"/>
        <v>166.77999999999997</v>
      </c>
      <c r="E80" s="91">
        <f t="shared" si="4"/>
        <v>229.39999999999998</v>
      </c>
    </row>
    <row r="81" spans="2:5" ht="12.75">
      <c r="B81" s="91">
        <v>375</v>
      </c>
      <c r="C81" s="91">
        <f t="shared" si="3"/>
        <v>375</v>
      </c>
      <c r="D81" s="91">
        <f t="shared" si="5"/>
        <v>161.77999999999997</v>
      </c>
      <c r="E81" s="91">
        <f t="shared" si="4"/>
        <v>232.5</v>
      </c>
    </row>
    <row r="82" spans="2:5" ht="12.75">
      <c r="B82" s="91">
        <v>380</v>
      </c>
      <c r="C82" s="91">
        <f t="shared" si="3"/>
        <v>380</v>
      </c>
      <c r="D82" s="91">
        <f t="shared" si="5"/>
        <v>156.77999999999997</v>
      </c>
      <c r="E82" s="91">
        <f t="shared" si="4"/>
        <v>235.60000000000002</v>
      </c>
    </row>
    <row r="83" spans="2:5" ht="12.75">
      <c r="B83" s="91">
        <v>385</v>
      </c>
      <c r="C83" s="91">
        <f t="shared" si="3"/>
        <v>385</v>
      </c>
      <c r="D83" s="91">
        <f t="shared" si="5"/>
        <v>151.77999999999997</v>
      </c>
      <c r="E83" s="91">
        <f t="shared" si="4"/>
        <v>238.70000000000005</v>
      </c>
    </row>
    <row r="84" spans="2:5" ht="12.75">
      <c r="B84" s="91">
        <v>390</v>
      </c>
      <c r="C84" s="91">
        <f t="shared" si="3"/>
        <v>390</v>
      </c>
      <c r="D84" s="91">
        <f t="shared" si="5"/>
        <v>146.77999999999997</v>
      </c>
      <c r="E84" s="91">
        <f t="shared" si="4"/>
        <v>241.79999999999995</v>
      </c>
    </row>
    <row r="85" spans="2:5" ht="12.75">
      <c r="B85" s="91">
        <v>395</v>
      </c>
      <c r="C85" s="91">
        <f t="shared" si="3"/>
        <v>395</v>
      </c>
      <c r="D85" s="91">
        <f t="shared" si="5"/>
        <v>141.77999999999997</v>
      </c>
      <c r="E85" s="91">
        <f t="shared" si="4"/>
        <v>244.89999999999998</v>
      </c>
    </row>
    <row r="86" spans="2:5" ht="12.75">
      <c r="B86" s="91">
        <v>400</v>
      </c>
      <c r="C86" s="91">
        <f t="shared" si="3"/>
        <v>400</v>
      </c>
      <c r="D86" s="91">
        <f t="shared" si="5"/>
        <v>136.77999999999997</v>
      </c>
      <c r="E86" s="91">
        <f t="shared" si="4"/>
        <v>248</v>
      </c>
    </row>
    <row r="87" spans="2:5" ht="12.75">
      <c r="B87" s="91">
        <v>405</v>
      </c>
      <c r="C87" s="91">
        <f t="shared" si="3"/>
        <v>405</v>
      </c>
      <c r="D87" s="91">
        <f t="shared" si="5"/>
        <v>131.77999999999997</v>
      </c>
      <c r="E87" s="91">
        <f t="shared" si="4"/>
        <v>251.10000000000002</v>
      </c>
    </row>
    <row r="88" spans="2:5" ht="12.75">
      <c r="B88" s="91">
        <v>410</v>
      </c>
      <c r="C88" s="91">
        <f t="shared" si="3"/>
        <v>410</v>
      </c>
      <c r="D88" s="91">
        <f t="shared" si="5"/>
        <v>126.77999999999997</v>
      </c>
      <c r="E88" s="91">
        <f t="shared" si="4"/>
        <v>254.20000000000005</v>
      </c>
    </row>
    <row r="89" spans="2:5" ht="12.75">
      <c r="B89" s="91">
        <v>415</v>
      </c>
      <c r="C89" s="91">
        <f t="shared" si="3"/>
        <v>415</v>
      </c>
      <c r="D89" s="91">
        <f t="shared" si="5"/>
        <v>121.77999999999997</v>
      </c>
      <c r="E89" s="91">
        <f t="shared" si="4"/>
        <v>257.29999999999995</v>
      </c>
    </row>
    <row r="90" spans="2:5" ht="12.75">
      <c r="B90" s="91">
        <v>420</v>
      </c>
      <c r="C90" s="91">
        <f t="shared" si="3"/>
        <v>420</v>
      </c>
      <c r="D90" s="91">
        <f t="shared" si="5"/>
        <v>116.77999999999997</v>
      </c>
      <c r="E90" s="91">
        <f t="shared" si="4"/>
        <v>260.4</v>
      </c>
    </row>
    <row r="91" spans="2:5" ht="12.75">
      <c r="B91" s="91">
        <v>425</v>
      </c>
      <c r="C91" s="91">
        <f t="shared" si="3"/>
        <v>425</v>
      </c>
      <c r="D91" s="91">
        <f t="shared" si="5"/>
        <v>111.77999999999997</v>
      </c>
      <c r="E91" s="91">
        <f t="shared" si="4"/>
        <v>263.5</v>
      </c>
    </row>
    <row r="92" spans="2:5" ht="12.75">
      <c r="B92" s="91">
        <v>430</v>
      </c>
      <c r="C92" s="91">
        <f t="shared" si="3"/>
        <v>430</v>
      </c>
      <c r="D92" s="91">
        <f t="shared" si="5"/>
        <v>106.77999999999997</v>
      </c>
      <c r="E92" s="91">
        <f t="shared" si="4"/>
        <v>266.6</v>
      </c>
    </row>
    <row r="93" spans="2:5" ht="12.75">
      <c r="B93" s="91">
        <v>435</v>
      </c>
      <c r="C93" s="91">
        <f t="shared" si="3"/>
        <v>435</v>
      </c>
      <c r="D93" s="91">
        <f t="shared" si="5"/>
        <v>101.77999999999997</v>
      </c>
      <c r="E93" s="91">
        <f t="shared" si="4"/>
        <v>269.70000000000005</v>
      </c>
    </row>
    <row r="94" spans="2:5" ht="12.75">
      <c r="B94" s="91">
        <v>440</v>
      </c>
      <c r="C94" s="91">
        <f t="shared" si="3"/>
        <v>440</v>
      </c>
      <c r="D94" s="91">
        <f t="shared" si="5"/>
        <v>96.77999999999997</v>
      </c>
      <c r="E94" s="91">
        <f t="shared" si="4"/>
        <v>272.79999999999995</v>
      </c>
    </row>
    <row r="95" spans="2:5" ht="12.75">
      <c r="B95" s="91">
        <v>445</v>
      </c>
      <c r="C95" s="91">
        <f t="shared" si="3"/>
        <v>445</v>
      </c>
      <c r="D95" s="91">
        <f t="shared" si="5"/>
        <v>91.77999999999997</v>
      </c>
      <c r="E95" s="91">
        <f t="shared" si="4"/>
        <v>275.9</v>
      </c>
    </row>
    <row r="96" spans="2:5" ht="12.75">
      <c r="B96" s="91">
        <v>450</v>
      </c>
      <c r="C96" s="91">
        <f t="shared" si="3"/>
        <v>450</v>
      </c>
      <c r="D96" s="91">
        <f t="shared" si="5"/>
        <v>86.77999999999997</v>
      </c>
      <c r="E96" s="91">
        <f t="shared" si="4"/>
        <v>279</v>
      </c>
    </row>
    <row r="97" spans="2:5" ht="12.75">
      <c r="B97" s="91">
        <v>455</v>
      </c>
      <c r="C97" s="91">
        <f t="shared" si="3"/>
        <v>455</v>
      </c>
      <c r="D97" s="91">
        <f t="shared" si="5"/>
        <v>81.77999999999997</v>
      </c>
      <c r="E97" s="91">
        <f t="shared" si="4"/>
        <v>282.1</v>
      </c>
    </row>
    <row r="98" spans="2:5" ht="12.75">
      <c r="B98" s="91">
        <v>460</v>
      </c>
      <c r="C98" s="91">
        <f t="shared" si="3"/>
        <v>460</v>
      </c>
      <c r="D98" s="91">
        <f t="shared" si="5"/>
        <v>76.77999999999997</v>
      </c>
      <c r="E98" s="91">
        <f t="shared" si="4"/>
        <v>285.20000000000005</v>
      </c>
    </row>
    <row r="99" spans="2:5" ht="12.75">
      <c r="B99" s="91">
        <v>465</v>
      </c>
      <c r="C99" s="91">
        <f t="shared" si="3"/>
        <v>465</v>
      </c>
      <c r="D99" s="91">
        <f t="shared" si="5"/>
        <v>71.77999999999997</v>
      </c>
      <c r="E99" s="91">
        <f t="shared" si="4"/>
        <v>288.29999999999995</v>
      </c>
    </row>
    <row r="100" spans="2:5" ht="12.75">
      <c r="B100" s="91">
        <v>470</v>
      </c>
      <c r="C100" s="91">
        <f t="shared" si="3"/>
        <v>470</v>
      </c>
      <c r="D100" s="91">
        <f t="shared" si="5"/>
        <v>66.77999999999997</v>
      </c>
      <c r="E100" s="91">
        <f t="shared" si="4"/>
        <v>291.4</v>
      </c>
    </row>
    <row r="101" spans="2:5" ht="12.75">
      <c r="B101" s="91">
        <v>475</v>
      </c>
      <c r="C101" s="91">
        <f t="shared" si="3"/>
        <v>475</v>
      </c>
      <c r="D101" s="91">
        <f t="shared" si="5"/>
        <v>61.77999999999997</v>
      </c>
      <c r="E101" s="91">
        <f t="shared" si="4"/>
        <v>294.5</v>
      </c>
    </row>
    <row r="102" spans="2:5" ht="12.75">
      <c r="B102" s="91">
        <v>480</v>
      </c>
      <c r="C102" s="91">
        <f t="shared" si="3"/>
        <v>480</v>
      </c>
      <c r="D102" s="91">
        <f t="shared" si="5"/>
        <v>56.77999999999997</v>
      </c>
      <c r="E102" s="91">
        <f t="shared" si="4"/>
        <v>297.6</v>
      </c>
    </row>
    <row r="103" spans="2:5" ht="12.75">
      <c r="B103" s="91">
        <v>485</v>
      </c>
      <c r="C103" s="91">
        <f t="shared" si="3"/>
        <v>485</v>
      </c>
      <c r="D103" s="91">
        <f t="shared" si="5"/>
        <v>51.77999999999997</v>
      </c>
      <c r="E103" s="91">
        <f t="shared" si="4"/>
        <v>300.70000000000005</v>
      </c>
    </row>
    <row r="104" spans="2:5" ht="12.75">
      <c r="B104" s="91">
        <v>490</v>
      </c>
      <c r="C104" s="91">
        <f t="shared" si="3"/>
        <v>490</v>
      </c>
      <c r="D104" s="91">
        <f t="shared" si="5"/>
        <v>46.77999999999997</v>
      </c>
      <c r="E104" s="91">
        <f t="shared" si="4"/>
        <v>303.79999999999995</v>
      </c>
    </row>
    <row r="105" spans="2:5" ht="12.75">
      <c r="B105" s="91">
        <v>495</v>
      </c>
      <c r="C105" s="91">
        <f t="shared" si="3"/>
        <v>495</v>
      </c>
      <c r="D105" s="91">
        <f t="shared" si="5"/>
        <v>41.77999999999997</v>
      </c>
      <c r="E105" s="91">
        <f t="shared" si="4"/>
        <v>306.9</v>
      </c>
    </row>
    <row r="106" spans="2:5" ht="12.75">
      <c r="B106" s="91">
        <v>500</v>
      </c>
      <c r="C106" s="91">
        <f t="shared" si="3"/>
        <v>500</v>
      </c>
      <c r="D106" s="91">
        <f t="shared" si="5"/>
        <v>36.77999999999997</v>
      </c>
      <c r="E106" s="91">
        <f t="shared" si="4"/>
        <v>310</v>
      </c>
    </row>
    <row r="107" spans="2:5" ht="12.75">
      <c r="B107" s="91">
        <v>505</v>
      </c>
      <c r="C107" s="91">
        <f t="shared" si="3"/>
        <v>505</v>
      </c>
      <c r="D107" s="91">
        <f t="shared" si="5"/>
        <v>31.779999999999973</v>
      </c>
      <c r="E107" s="91">
        <f t="shared" si="4"/>
        <v>313.1</v>
      </c>
    </row>
    <row r="108" spans="2:5" ht="12.75">
      <c r="B108" s="91">
        <v>510</v>
      </c>
      <c r="C108" s="91">
        <f t="shared" si="3"/>
        <v>510</v>
      </c>
      <c r="D108" s="91">
        <f t="shared" si="5"/>
        <v>26.779999999999973</v>
      </c>
      <c r="E108" s="91">
        <f t="shared" si="4"/>
        <v>316.20000000000005</v>
      </c>
    </row>
    <row r="109" spans="2:5" ht="12.75">
      <c r="B109" s="91">
        <v>515</v>
      </c>
      <c r="C109" s="91">
        <f t="shared" si="3"/>
        <v>515</v>
      </c>
      <c r="D109" s="91">
        <f t="shared" si="5"/>
        <v>21.779999999999973</v>
      </c>
      <c r="E109" s="91">
        <f t="shared" si="4"/>
        <v>319.29999999999995</v>
      </c>
    </row>
    <row r="110" spans="2:5" ht="12.75">
      <c r="B110" s="91">
        <v>520</v>
      </c>
      <c r="C110" s="91">
        <f t="shared" si="3"/>
        <v>520</v>
      </c>
      <c r="D110" s="91">
        <f t="shared" si="5"/>
        <v>16.779999999999973</v>
      </c>
      <c r="E110" s="91">
        <f t="shared" si="4"/>
        <v>322.4</v>
      </c>
    </row>
    <row r="111" spans="2:5" ht="12.75">
      <c r="B111" s="91">
        <v>525</v>
      </c>
      <c r="C111" s="91">
        <f t="shared" si="3"/>
        <v>525</v>
      </c>
      <c r="D111" s="91">
        <f t="shared" si="5"/>
        <v>11.779999999999973</v>
      </c>
      <c r="E111" s="91">
        <f t="shared" si="4"/>
        <v>325.5</v>
      </c>
    </row>
    <row r="112" spans="2:5" ht="12.75">
      <c r="B112" s="91">
        <v>530</v>
      </c>
      <c r="C112" s="91">
        <f t="shared" si="3"/>
        <v>530</v>
      </c>
      <c r="D112" s="91">
        <f t="shared" si="5"/>
        <v>6.779999999999973</v>
      </c>
      <c r="E112" s="91">
        <f t="shared" si="4"/>
        <v>328.6</v>
      </c>
    </row>
    <row r="113" spans="2:5" ht="12.75">
      <c r="B113" s="91">
        <v>535</v>
      </c>
      <c r="C113" s="91">
        <f t="shared" si="3"/>
        <v>535</v>
      </c>
      <c r="D113" s="91">
        <f t="shared" si="5"/>
        <v>1.7799999999999727</v>
      </c>
      <c r="E113" s="91">
        <f t="shared" si="4"/>
        <v>331.70000000000005</v>
      </c>
    </row>
    <row r="114" spans="2:5" ht="12.75">
      <c r="B114" s="91">
        <v>540</v>
      </c>
      <c r="C114" s="91">
        <f t="shared" si="3"/>
        <v>540</v>
      </c>
      <c r="D114" s="91">
        <f t="shared" si="5"/>
        <v>-3.2200000000000273</v>
      </c>
      <c r="E114" s="91">
        <f t="shared" si="4"/>
        <v>334.79999999999995</v>
      </c>
    </row>
    <row r="115" spans="2:5" ht="12.75">
      <c r="B115" s="91">
        <v>545</v>
      </c>
      <c r="C115" s="91">
        <f t="shared" si="3"/>
        <v>545</v>
      </c>
      <c r="D115" s="91"/>
      <c r="E115" s="91">
        <f t="shared" si="4"/>
        <v>329.67999999999995</v>
      </c>
    </row>
    <row r="116" spans="2:5" ht="12.75">
      <c r="B116" s="91">
        <v>550</v>
      </c>
      <c r="C116" s="91">
        <f t="shared" si="3"/>
        <v>550</v>
      </c>
      <c r="D116" s="91"/>
      <c r="E116" s="91">
        <f t="shared" si="4"/>
        <v>327.78</v>
      </c>
    </row>
    <row r="117" spans="2:5" ht="12.75">
      <c r="B117" s="91">
        <v>555</v>
      </c>
      <c r="C117" s="91">
        <f t="shared" si="3"/>
        <v>555</v>
      </c>
      <c r="D117" s="91"/>
      <c r="E117" s="91">
        <f t="shared" si="4"/>
        <v>325.88</v>
      </c>
    </row>
    <row r="118" spans="2:5" ht="12.75">
      <c r="B118" s="91">
        <v>560</v>
      </c>
      <c r="C118" s="91">
        <f t="shared" si="3"/>
        <v>560</v>
      </c>
      <c r="D118" s="91"/>
      <c r="E118" s="91">
        <f t="shared" si="4"/>
        <v>323.98</v>
      </c>
    </row>
    <row r="119" spans="2:5" ht="12.75">
      <c r="B119" s="91">
        <v>565</v>
      </c>
      <c r="C119" s="91">
        <f t="shared" si="3"/>
        <v>565</v>
      </c>
      <c r="D119" s="91"/>
      <c r="E119" s="91">
        <f t="shared" si="4"/>
        <v>322.0799999999999</v>
      </c>
    </row>
    <row r="120" spans="2:5" ht="12.75">
      <c r="B120" s="91">
        <v>570</v>
      </c>
      <c r="C120" s="91">
        <f t="shared" si="3"/>
        <v>570</v>
      </c>
      <c r="D120" s="91"/>
      <c r="E120" s="91">
        <f t="shared" si="4"/>
        <v>320.17999999999995</v>
      </c>
    </row>
    <row r="121" spans="2:5" ht="12.75">
      <c r="B121" s="91">
        <v>575</v>
      </c>
      <c r="C121" s="91">
        <f t="shared" si="3"/>
        <v>575</v>
      </c>
      <c r="D121" s="91"/>
      <c r="E121" s="91">
        <f t="shared" si="4"/>
        <v>318.28</v>
      </c>
    </row>
    <row r="122" spans="2:5" ht="12.75">
      <c r="B122" s="91">
        <v>580</v>
      </c>
      <c r="C122" s="91">
        <f t="shared" si="3"/>
        <v>580</v>
      </c>
      <c r="D122" s="91"/>
      <c r="E122" s="91">
        <f t="shared" si="4"/>
        <v>316.38</v>
      </c>
    </row>
    <row r="123" spans="2:5" ht="12.75">
      <c r="B123" s="91">
        <v>585</v>
      </c>
      <c r="C123" s="91">
        <f t="shared" si="3"/>
        <v>585</v>
      </c>
      <c r="D123" s="91"/>
      <c r="E123" s="91">
        <f t="shared" si="4"/>
        <v>314.48</v>
      </c>
    </row>
    <row r="124" spans="2:5" ht="12.75">
      <c r="B124" s="91">
        <v>590</v>
      </c>
      <c r="C124" s="91">
        <f t="shared" si="3"/>
        <v>590</v>
      </c>
      <c r="D124" s="91"/>
      <c r="E124" s="91">
        <f t="shared" si="4"/>
        <v>312.5799999999999</v>
      </c>
    </row>
    <row r="125" spans="2:5" ht="12.75">
      <c r="B125" s="91">
        <v>595</v>
      </c>
      <c r="C125" s="91">
        <f t="shared" si="3"/>
        <v>595</v>
      </c>
      <c r="D125" s="91"/>
      <c r="E125" s="91">
        <f t="shared" si="4"/>
        <v>310.67999999999995</v>
      </c>
    </row>
    <row r="126" spans="2:5" ht="12.75">
      <c r="B126" s="91">
        <v>600</v>
      </c>
      <c r="C126" s="91">
        <f t="shared" si="3"/>
        <v>600</v>
      </c>
      <c r="D126" s="91"/>
      <c r="E126" s="91">
        <f t="shared" si="4"/>
        <v>308.78</v>
      </c>
    </row>
    <row r="127" spans="2:5" ht="12.75">
      <c r="B127" s="91">
        <v>605</v>
      </c>
      <c r="C127" s="91">
        <f t="shared" si="3"/>
        <v>605</v>
      </c>
      <c r="D127" s="91"/>
      <c r="E127" s="91">
        <f t="shared" si="4"/>
        <v>306.88</v>
      </c>
    </row>
    <row r="128" spans="2:5" ht="12.75">
      <c r="B128" s="91">
        <v>610</v>
      </c>
      <c r="C128" s="91">
        <f t="shared" si="3"/>
        <v>610</v>
      </c>
      <c r="D128" s="91"/>
      <c r="E128" s="91">
        <f t="shared" si="4"/>
        <v>304.98</v>
      </c>
    </row>
    <row r="129" spans="2:5" ht="12.75">
      <c r="B129" s="91">
        <v>615</v>
      </c>
      <c r="C129" s="91">
        <f t="shared" si="3"/>
        <v>615</v>
      </c>
      <c r="D129" s="91"/>
      <c r="E129" s="91">
        <f t="shared" si="4"/>
        <v>303.0799999999999</v>
      </c>
    </row>
    <row r="130" spans="2:5" ht="12.75">
      <c r="B130" s="91">
        <v>620</v>
      </c>
      <c r="C130" s="91">
        <f t="shared" si="3"/>
        <v>620</v>
      </c>
      <c r="D130" s="91"/>
      <c r="E130" s="91">
        <f t="shared" si="4"/>
        <v>301.17999999999995</v>
      </c>
    </row>
    <row r="131" spans="2:5" ht="12.75">
      <c r="B131" s="91">
        <v>625</v>
      </c>
      <c r="C131" s="91">
        <f t="shared" si="3"/>
        <v>625</v>
      </c>
      <c r="D131" s="91"/>
      <c r="E131" s="91">
        <f t="shared" si="4"/>
        <v>299.28</v>
      </c>
    </row>
    <row r="132" spans="2:5" ht="12.75">
      <c r="B132" s="91">
        <v>630</v>
      </c>
      <c r="C132" s="91">
        <f t="shared" si="3"/>
        <v>630</v>
      </c>
      <c r="D132" s="91"/>
      <c r="E132" s="91">
        <f t="shared" si="4"/>
        <v>297.38</v>
      </c>
    </row>
    <row r="133" spans="2:5" ht="12.75">
      <c r="B133" s="91">
        <v>635</v>
      </c>
      <c r="C133" s="91">
        <f t="shared" si="3"/>
        <v>635</v>
      </c>
      <c r="D133" s="91"/>
      <c r="E133" s="91">
        <f t="shared" si="4"/>
        <v>295.48</v>
      </c>
    </row>
    <row r="134" spans="2:5" ht="12.75">
      <c r="B134" s="91">
        <v>640</v>
      </c>
      <c r="C134" s="91">
        <f aca="true" t="shared" si="6" ref="C134:C197">+B134</f>
        <v>640</v>
      </c>
      <c r="D134" s="91"/>
      <c r="E134" s="91">
        <f aca="true" t="shared" si="7" ref="E134:E197">+$E$4+0.62*B134-C134-D134</f>
        <v>293.5799999999999</v>
      </c>
    </row>
    <row r="135" spans="2:5" ht="12.75">
      <c r="B135" s="91">
        <v>645</v>
      </c>
      <c r="C135" s="91">
        <f t="shared" si="6"/>
        <v>645</v>
      </c>
      <c r="D135" s="91"/>
      <c r="E135" s="91">
        <f t="shared" si="7"/>
        <v>291.67999999999995</v>
      </c>
    </row>
    <row r="136" spans="2:5" ht="12.75">
      <c r="B136" s="91">
        <v>650</v>
      </c>
      <c r="C136" s="91">
        <f t="shared" si="6"/>
        <v>650</v>
      </c>
      <c r="D136" s="91"/>
      <c r="E136" s="91">
        <f t="shared" si="7"/>
        <v>289.78</v>
      </c>
    </row>
    <row r="137" spans="2:5" ht="12.75">
      <c r="B137" s="91">
        <v>655</v>
      </c>
      <c r="C137" s="91">
        <f t="shared" si="6"/>
        <v>655</v>
      </c>
      <c r="D137" s="91"/>
      <c r="E137" s="91">
        <f t="shared" si="7"/>
        <v>287.88</v>
      </c>
    </row>
    <row r="138" spans="2:5" ht="12.75">
      <c r="B138" s="91">
        <v>660</v>
      </c>
      <c r="C138" s="91">
        <f t="shared" si="6"/>
        <v>660</v>
      </c>
      <c r="D138" s="91"/>
      <c r="E138" s="91">
        <f t="shared" si="7"/>
        <v>285.98</v>
      </c>
    </row>
    <row r="139" spans="2:5" ht="12.75">
      <c r="B139" s="91">
        <v>665</v>
      </c>
      <c r="C139" s="91">
        <f t="shared" si="6"/>
        <v>665</v>
      </c>
      <c r="D139" s="91"/>
      <c r="E139" s="91">
        <f t="shared" si="7"/>
        <v>284.0799999999999</v>
      </c>
    </row>
    <row r="140" spans="2:5" ht="12.75">
      <c r="B140" s="91">
        <v>670</v>
      </c>
      <c r="C140" s="91">
        <f t="shared" si="6"/>
        <v>670</v>
      </c>
      <c r="D140" s="91"/>
      <c r="E140" s="91">
        <f t="shared" si="7"/>
        <v>282.17999999999995</v>
      </c>
    </row>
    <row r="141" spans="2:5" ht="12.75">
      <c r="B141" s="91">
        <v>675</v>
      </c>
      <c r="C141" s="91">
        <f t="shared" si="6"/>
        <v>675</v>
      </c>
      <c r="D141" s="91"/>
      <c r="E141" s="91">
        <f t="shared" si="7"/>
        <v>280.28</v>
      </c>
    </row>
    <row r="142" spans="2:5" ht="12.75">
      <c r="B142" s="91">
        <v>680</v>
      </c>
      <c r="C142" s="91">
        <f t="shared" si="6"/>
        <v>680</v>
      </c>
      <c r="D142" s="91"/>
      <c r="E142" s="91">
        <f t="shared" si="7"/>
        <v>278.38</v>
      </c>
    </row>
    <row r="143" spans="2:5" ht="12.75">
      <c r="B143" s="91">
        <v>685</v>
      </c>
      <c r="C143" s="91">
        <f t="shared" si="6"/>
        <v>685</v>
      </c>
      <c r="D143" s="91"/>
      <c r="E143" s="91">
        <f t="shared" si="7"/>
        <v>276.48</v>
      </c>
    </row>
    <row r="144" spans="2:5" ht="12.75">
      <c r="B144" s="91">
        <v>690</v>
      </c>
      <c r="C144" s="91">
        <f t="shared" si="6"/>
        <v>690</v>
      </c>
      <c r="D144" s="91"/>
      <c r="E144" s="91">
        <f t="shared" si="7"/>
        <v>274.5799999999999</v>
      </c>
    </row>
    <row r="145" spans="2:5" ht="12.75">
      <c r="B145" s="91">
        <v>695</v>
      </c>
      <c r="C145" s="91">
        <f t="shared" si="6"/>
        <v>695</v>
      </c>
      <c r="D145" s="91"/>
      <c r="E145" s="91">
        <f t="shared" si="7"/>
        <v>272.67999999999995</v>
      </c>
    </row>
    <row r="146" spans="2:5" ht="12.75">
      <c r="B146" s="91">
        <v>700</v>
      </c>
      <c r="C146" s="91">
        <f t="shared" si="6"/>
        <v>700</v>
      </c>
      <c r="D146" s="91"/>
      <c r="E146" s="91">
        <f t="shared" si="7"/>
        <v>270.78</v>
      </c>
    </row>
    <row r="147" spans="2:5" ht="12.75">
      <c r="B147" s="91">
        <v>705</v>
      </c>
      <c r="C147" s="91">
        <f t="shared" si="6"/>
        <v>705</v>
      </c>
      <c r="D147" s="91"/>
      <c r="E147" s="91">
        <f t="shared" si="7"/>
        <v>268.88</v>
      </c>
    </row>
    <row r="148" spans="2:5" ht="12.75">
      <c r="B148" s="91">
        <v>710</v>
      </c>
      <c r="C148" s="91">
        <f t="shared" si="6"/>
        <v>710</v>
      </c>
      <c r="D148" s="91"/>
      <c r="E148" s="91">
        <f t="shared" si="7"/>
        <v>266.98</v>
      </c>
    </row>
    <row r="149" spans="2:5" ht="12.75">
      <c r="B149" s="91">
        <v>715</v>
      </c>
      <c r="C149" s="91">
        <f t="shared" si="6"/>
        <v>715</v>
      </c>
      <c r="D149" s="91"/>
      <c r="E149" s="91">
        <f t="shared" si="7"/>
        <v>265.0799999999999</v>
      </c>
    </row>
    <row r="150" spans="2:5" ht="12.75">
      <c r="B150" s="91">
        <v>720</v>
      </c>
      <c r="C150" s="91">
        <f t="shared" si="6"/>
        <v>720</v>
      </c>
      <c r="D150" s="91"/>
      <c r="E150" s="91">
        <f t="shared" si="7"/>
        <v>263.17999999999995</v>
      </c>
    </row>
    <row r="151" spans="2:5" ht="12.75">
      <c r="B151" s="91">
        <v>725</v>
      </c>
      <c r="C151" s="91">
        <f t="shared" si="6"/>
        <v>725</v>
      </c>
      <c r="D151" s="91"/>
      <c r="E151" s="91">
        <f t="shared" si="7"/>
        <v>261.28</v>
      </c>
    </row>
    <row r="152" spans="2:5" ht="12.75">
      <c r="B152" s="91">
        <v>730</v>
      </c>
      <c r="C152" s="91">
        <f t="shared" si="6"/>
        <v>730</v>
      </c>
      <c r="D152" s="91"/>
      <c r="E152" s="91">
        <f t="shared" si="7"/>
        <v>259.38</v>
      </c>
    </row>
    <row r="153" spans="2:5" ht="12.75">
      <c r="B153" s="91">
        <v>735</v>
      </c>
      <c r="C153" s="91">
        <f t="shared" si="6"/>
        <v>735</v>
      </c>
      <c r="D153" s="91"/>
      <c r="E153" s="91">
        <f t="shared" si="7"/>
        <v>257.48</v>
      </c>
    </row>
    <row r="154" spans="2:5" ht="12.75">
      <c r="B154" s="91">
        <v>740</v>
      </c>
      <c r="C154" s="91">
        <f t="shared" si="6"/>
        <v>740</v>
      </c>
      <c r="D154" s="91"/>
      <c r="E154" s="91">
        <f t="shared" si="7"/>
        <v>255.57999999999993</v>
      </c>
    </row>
    <row r="155" spans="2:5" ht="12.75">
      <c r="B155" s="91">
        <v>745</v>
      </c>
      <c r="C155" s="91">
        <f t="shared" si="6"/>
        <v>745</v>
      </c>
      <c r="D155" s="91"/>
      <c r="E155" s="91">
        <f t="shared" si="7"/>
        <v>253.67999999999995</v>
      </c>
    </row>
    <row r="156" spans="2:5" ht="12.75">
      <c r="B156" s="91">
        <v>750</v>
      </c>
      <c r="C156" s="91">
        <f t="shared" si="6"/>
        <v>750</v>
      </c>
      <c r="D156" s="91"/>
      <c r="E156" s="91">
        <f t="shared" si="7"/>
        <v>251.77999999999997</v>
      </c>
    </row>
    <row r="157" spans="2:5" ht="12.75">
      <c r="B157" s="91">
        <v>755</v>
      </c>
      <c r="C157" s="91">
        <f t="shared" si="6"/>
        <v>755</v>
      </c>
      <c r="D157" s="91"/>
      <c r="E157" s="91">
        <f t="shared" si="7"/>
        <v>249.88</v>
      </c>
    </row>
    <row r="158" spans="2:5" ht="12.75">
      <c r="B158" s="91">
        <v>760</v>
      </c>
      <c r="C158" s="91">
        <f t="shared" si="6"/>
        <v>760</v>
      </c>
      <c r="D158" s="91"/>
      <c r="E158" s="91">
        <f t="shared" si="7"/>
        <v>247.98000000000002</v>
      </c>
    </row>
    <row r="159" spans="2:5" ht="12.75">
      <c r="B159" s="91">
        <v>765</v>
      </c>
      <c r="C159" s="91">
        <f t="shared" si="6"/>
        <v>765</v>
      </c>
      <c r="D159" s="91"/>
      <c r="E159" s="91">
        <f t="shared" si="7"/>
        <v>246.07999999999993</v>
      </c>
    </row>
    <row r="160" spans="2:5" ht="12.75">
      <c r="B160" s="91">
        <v>770</v>
      </c>
      <c r="C160" s="91">
        <f t="shared" si="6"/>
        <v>770</v>
      </c>
      <c r="D160" s="91"/>
      <c r="E160" s="91">
        <f t="shared" si="7"/>
        <v>244.17999999999995</v>
      </c>
    </row>
    <row r="161" spans="2:5" ht="12.75">
      <c r="B161" s="91">
        <v>775</v>
      </c>
      <c r="C161" s="91">
        <f t="shared" si="6"/>
        <v>775</v>
      </c>
      <c r="D161" s="91"/>
      <c r="E161" s="91">
        <f t="shared" si="7"/>
        <v>242.27999999999997</v>
      </c>
    </row>
    <row r="162" spans="2:5" ht="12.75">
      <c r="B162" s="91">
        <v>780</v>
      </c>
      <c r="C162" s="91">
        <f t="shared" si="6"/>
        <v>780</v>
      </c>
      <c r="D162" s="91"/>
      <c r="E162" s="91">
        <f t="shared" si="7"/>
        <v>240.38</v>
      </c>
    </row>
    <row r="163" spans="2:5" ht="12.75">
      <c r="B163" s="91">
        <v>785</v>
      </c>
      <c r="C163" s="91">
        <f t="shared" si="6"/>
        <v>785</v>
      </c>
      <c r="D163" s="91"/>
      <c r="E163" s="91">
        <f t="shared" si="7"/>
        <v>238.48000000000002</v>
      </c>
    </row>
    <row r="164" spans="2:5" ht="12.75">
      <c r="B164" s="91">
        <v>790</v>
      </c>
      <c r="C164" s="91">
        <f t="shared" si="6"/>
        <v>790</v>
      </c>
      <c r="D164" s="91"/>
      <c r="E164" s="91">
        <f t="shared" si="7"/>
        <v>236.57999999999993</v>
      </c>
    </row>
    <row r="165" spans="2:5" ht="12.75">
      <c r="B165" s="91">
        <v>795</v>
      </c>
      <c r="C165" s="91">
        <f t="shared" si="6"/>
        <v>795</v>
      </c>
      <c r="D165" s="91"/>
      <c r="E165" s="91">
        <f t="shared" si="7"/>
        <v>234.67999999999984</v>
      </c>
    </row>
    <row r="166" spans="2:5" ht="12.75">
      <c r="B166" s="91">
        <v>800</v>
      </c>
      <c r="C166" s="91">
        <f t="shared" si="6"/>
        <v>800</v>
      </c>
      <c r="D166" s="91"/>
      <c r="E166" s="91">
        <f t="shared" si="7"/>
        <v>232.77999999999997</v>
      </c>
    </row>
    <row r="167" spans="2:5" ht="12.75">
      <c r="B167" s="91">
        <v>805</v>
      </c>
      <c r="C167" s="91">
        <f t="shared" si="6"/>
        <v>805</v>
      </c>
      <c r="D167" s="91"/>
      <c r="E167" s="91">
        <f t="shared" si="7"/>
        <v>230.8800000000001</v>
      </c>
    </row>
    <row r="168" spans="2:5" ht="12.75">
      <c r="B168" s="91">
        <v>810</v>
      </c>
      <c r="C168" s="91">
        <f t="shared" si="6"/>
        <v>810</v>
      </c>
      <c r="D168" s="91"/>
      <c r="E168" s="91">
        <f t="shared" si="7"/>
        <v>228.98000000000002</v>
      </c>
    </row>
    <row r="169" spans="2:5" ht="12.75">
      <c r="B169" s="91">
        <v>815</v>
      </c>
      <c r="C169" s="91">
        <f t="shared" si="6"/>
        <v>815</v>
      </c>
      <c r="D169" s="91"/>
      <c r="E169" s="91">
        <f t="shared" si="7"/>
        <v>227.07999999999993</v>
      </c>
    </row>
    <row r="170" spans="2:5" ht="12.75">
      <c r="B170" s="91">
        <v>820</v>
      </c>
      <c r="C170" s="91">
        <f t="shared" si="6"/>
        <v>820</v>
      </c>
      <c r="D170" s="91"/>
      <c r="E170" s="91">
        <f t="shared" si="7"/>
        <v>225.17999999999984</v>
      </c>
    </row>
    <row r="171" spans="2:5" ht="12.75">
      <c r="B171" s="91">
        <v>825</v>
      </c>
      <c r="C171" s="91">
        <f t="shared" si="6"/>
        <v>825</v>
      </c>
      <c r="D171" s="91"/>
      <c r="E171" s="91">
        <f t="shared" si="7"/>
        <v>223.27999999999997</v>
      </c>
    </row>
    <row r="172" spans="2:5" ht="12.75">
      <c r="B172" s="91">
        <v>830</v>
      </c>
      <c r="C172" s="91">
        <f t="shared" si="6"/>
        <v>830</v>
      </c>
      <c r="D172" s="91"/>
      <c r="E172" s="91">
        <f t="shared" si="7"/>
        <v>221.3800000000001</v>
      </c>
    </row>
    <row r="173" spans="2:5" ht="12.75">
      <c r="B173" s="91">
        <v>835</v>
      </c>
      <c r="C173" s="91">
        <f t="shared" si="6"/>
        <v>835</v>
      </c>
      <c r="D173" s="91"/>
      <c r="E173" s="91">
        <f t="shared" si="7"/>
        <v>219.48000000000002</v>
      </c>
    </row>
    <row r="174" spans="2:5" ht="12.75">
      <c r="B174" s="91">
        <v>840</v>
      </c>
      <c r="C174" s="91">
        <f t="shared" si="6"/>
        <v>840</v>
      </c>
      <c r="D174" s="91"/>
      <c r="E174" s="91">
        <f t="shared" si="7"/>
        <v>217.57999999999993</v>
      </c>
    </row>
    <row r="175" spans="2:5" ht="12.75">
      <c r="B175" s="91">
        <v>845</v>
      </c>
      <c r="C175" s="91">
        <f t="shared" si="6"/>
        <v>845</v>
      </c>
      <c r="D175" s="91"/>
      <c r="E175" s="91">
        <f t="shared" si="7"/>
        <v>215.67999999999984</v>
      </c>
    </row>
    <row r="176" spans="2:5" ht="12.75">
      <c r="B176" s="91">
        <v>850</v>
      </c>
      <c r="C176" s="91">
        <f t="shared" si="6"/>
        <v>850</v>
      </c>
      <c r="D176" s="91"/>
      <c r="E176" s="91">
        <f t="shared" si="7"/>
        <v>213.77999999999997</v>
      </c>
    </row>
    <row r="177" spans="2:5" ht="12.75">
      <c r="B177" s="91">
        <v>855</v>
      </c>
      <c r="C177" s="91">
        <f t="shared" si="6"/>
        <v>855</v>
      </c>
      <c r="D177" s="91"/>
      <c r="E177" s="91">
        <f t="shared" si="7"/>
        <v>211.8800000000001</v>
      </c>
    </row>
    <row r="178" spans="2:5" ht="12.75">
      <c r="B178" s="91">
        <v>860</v>
      </c>
      <c r="C178" s="91">
        <f t="shared" si="6"/>
        <v>860</v>
      </c>
      <c r="D178" s="91"/>
      <c r="E178" s="91">
        <f t="shared" si="7"/>
        <v>209.98000000000002</v>
      </c>
    </row>
    <row r="179" spans="2:5" ht="12.75">
      <c r="B179" s="91">
        <v>865</v>
      </c>
      <c r="C179" s="91">
        <f t="shared" si="6"/>
        <v>865</v>
      </c>
      <c r="D179" s="91"/>
      <c r="E179" s="91">
        <f t="shared" si="7"/>
        <v>208.07999999999993</v>
      </c>
    </row>
    <row r="180" spans="2:5" ht="12.75">
      <c r="B180" s="91">
        <v>870</v>
      </c>
      <c r="C180" s="91">
        <f t="shared" si="6"/>
        <v>870</v>
      </c>
      <c r="D180" s="91"/>
      <c r="E180" s="91">
        <f t="shared" si="7"/>
        <v>206.17999999999984</v>
      </c>
    </row>
    <row r="181" spans="2:5" ht="12.75">
      <c r="B181" s="91">
        <v>875</v>
      </c>
      <c r="C181" s="91">
        <f t="shared" si="6"/>
        <v>875</v>
      </c>
      <c r="D181" s="91"/>
      <c r="E181" s="91">
        <f t="shared" si="7"/>
        <v>204.27999999999997</v>
      </c>
    </row>
    <row r="182" spans="2:5" ht="12.75">
      <c r="B182" s="91">
        <v>880</v>
      </c>
      <c r="C182" s="91">
        <f t="shared" si="6"/>
        <v>880</v>
      </c>
      <c r="D182" s="91"/>
      <c r="E182" s="91">
        <f t="shared" si="7"/>
        <v>202.3800000000001</v>
      </c>
    </row>
    <row r="183" spans="2:5" ht="12.75">
      <c r="B183" s="91">
        <v>885</v>
      </c>
      <c r="C183" s="91">
        <f t="shared" si="6"/>
        <v>885</v>
      </c>
      <c r="D183" s="91"/>
      <c r="E183" s="91">
        <f t="shared" si="7"/>
        <v>200.48000000000002</v>
      </c>
    </row>
    <row r="184" spans="2:5" ht="12.75">
      <c r="B184" s="91">
        <v>890</v>
      </c>
      <c r="C184" s="91">
        <f t="shared" si="6"/>
        <v>890</v>
      </c>
      <c r="D184" s="91"/>
      <c r="E184" s="91">
        <f t="shared" si="7"/>
        <v>198.57999999999993</v>
      </c>
    </row>
    <row r="185" spans="2:5" ht="12.75">
      <c r="B185" s="91">
        <v>895</v>
      </c>
      <c r="C185" s="91">
        <f t="shared" si="6"/>
        <v>895</v>
      </c>
      <c r="D185" s="91"/>
      <c r="E185" s="91">
        <f t="shared" si="7"/>
        <v>196.67999999999984</v>
      </c>
    </row>
    <row r="186" spans="2:5" ht="12.75">
      <c r="B186" s="91">
        <v>900</v>
      </c>
      <c r="C186" s="91">
        <f t="shared" si="6"/>
        <v>900</v>
      </c>
      <c r="D186" s="91"/>
      <c r="E186" s="91">
        <f t="shared" si="7"/>
        <v>194.77999999999997</v>
      </c>
    </row>
    <row r="187" spans="2:5" ht="12.75">
      <c r="B187" s="91">
        <v>905</v>
      </c>
      <c r="C187" s="91">
        <f t="shared" si="6"/>
        <v>905</v>
      </c>
      <c r="D187" s="91"/>
      <c r="E187" s="91">
        <f t="shared" si="7"/>
        <v>192.8800000000001</v>
      </c>
    </row>
    <row r="188" spans="2:5" ht="12.75">
      <c r="B188" s="91">
        <v>910</v>
      </c>
      <c r="C188" s="91">
        <f t="shared" si="6"/>
        <v>910</v>
      </c>
      <c r="D188" s="91"/>
      <c r="E188" s="91">
        <f t="shared" si="7"/>
        <v>190.98000000000002</v>
      </c>
    </row>
    <row r="189" spans="2:5" ht="12.75">
      <c r="B189" s="91">
        <v>915</v>
      </c>
      <c r="C189" s="91">
        <f t="shared" si="6"/>
        <v>915</v>
      </c>
      <c r="D189" s="91"/>
      <c r="E189" s="91">
        <f t="shared" si="7"/>
        <v>189.07999999999993</v>
      </c>
    </row>
    <row r="190" spans="2:5" ht="12.75">
      <c r="B190" s="91">
        <v>920</v>
      </c>
      <c r="C190" s="91">
        <f t="shared" si="6"/>
        <v>920</v>
      </c>
      <c r="D190" s="91"/>
      <c r="E190" s="91">
        <f t="shared" si="7"/>
        <v>187.17999999999984</v>
      </c>
    </row>
    <row r="191" spans="2:5" ht="12.75">
      <c r="B191" s="91">
        <v>925</v>
      </c>
      <c r="C191" s="91">
        <f t="shared" si="6"/>
        <v>925</v>
      </c>
      <c r="D191" s="91"/>
      <c r="E191" s="91">
        <f t="shared" si="7"/>
        <v>185.27999999999997</v>
      </c>
    </row>
    <row r="192" spans="2:5" ht="12.75">
      <c r="B192" s="91">
        <v>930</v>
      </c>
      <c r="C192" s="91">
        <f t="shared" si="6"/>
        <v>930</v>
      </c>
      <c r="D192" s="91"/>
      <c r="E192" s="91">
        <f t="shared" si="7"/>
        <v>183.3800000000001</v>
      </c>
    </row>
    <row r="193" spans="2:5" ht="12.75">
      <c r="B193" s="91">
        <v>935</v>
      </c>
      <c r="C193" s="91">
        <f t="shared" si="6"/>
        <v>935</v>
      </c>
      <c r="D193" s="91"/>
      <c r="E193" s="91">
        <f t="shared" si="7"/>
        <v>181.48000000000002</v>
      </c>
    </row>
    <row r="194" spans="2:5" ht="12.75">
      <c r="B194" s="91">
        <v>940</v>
      </c>
      <c r="C194" s="91">
        <f t="shared" si="6"/>
        <v>940</v>
      </c>
      <c r="D194" s="91"/>
      <c r="E194" s="91">
        <f t="shared" si="7"/>
        <v>179.57999999999993</v>
      </c>
    </row>
    <row r="195" spans="2:5" ht="12.75">
      <c r="B195" s="91">
        <v>945</v>
      </c>
      <c r="C195" s="91">
        <f t="shared" si="6"/>
        <v>945</v>
      </c>
      <c r="D195" s="91"/>
      <c r="E195" s="91">
        <f t="shared" si="7"/>
        <v>177.67999999999984</v>
      </c>
    </row>
    <row r="196" spans="2:5" ht="12.75">
      <c r="B196" s="91">
        <v>950</v>
      </c>
      <c r="C196" s="91">
        <f t="shared" si="6"/>
        <v>950</v>
      </c>
      <c r="D196" s="91"/>
      <c r="E196" s="91">
        <f t="shared" si="7"/>
        <v>175.77999999999997</v>
      </c>
    </row>
    <row r="197" spans="2:5" ht="12.75">
      <c r="B197" s="91">
        <v>955</v>
      </c>
      <c r="C197" s="91">
        <f t="shared" si="6"/>
        <v>955</v>
      </c>
      <c r="D197" s="91"/>
      <c r="E197" s="91">
        <f t="shared" si="7"/>
        <v>173.8800000000001</v>
      </c>
    </row>
    <row r="198" spans="2:5" ht="12.75">
      <c r="B198" s="91">
        <v>960</v>
      </c>
      <c r="C198" s="91">
        <f aca="true" t="shared" si="8" ref="C198:C261">+B198</f>
        <v>960</v>
      </c>
      <c r="D198" s="91"/>
      <c r="E198" s="91">
        <f aca="true" t="shared" si="9" ref="E198:E261">+$E$4+0.62*B198-C198-D198</f>
        <v>171.98000000000002</v>
      </c>
    </row>
    <row r="199" spans="2:5" ht="12.75">
      <c r="B199" s="91">
        <v>965</v>
      </c>
      <c r="C199" s="91">
        <f t="shared" si="8"/>
        <v>965</v>
      </c>
      <c r="D199" s="91"/>
      <c r="E199" s="91">
        <f t="shared" si="9"/>
        <v>170.07999999999993</v>
      </c>
    </row>
    <row r="200" spans="2:5" ht="12.75">
      <c r="B200" s="91">
        <v>970</v>
      </c>
      <c r="C200" s="91">
        <f t="shared" si="8"/>
        <v>970</v>
      </c>
      <c r="D200" s="91"/>
      <c r="E200" s="91">
        <f t="shared" si="9"/>
        <v>168.17999999999984</v>
      </c>
    </row>
    <row r="201" spans="2:5" ht="12.75">
      <c r="B201" s="91">
        <v>975</v>
      </c>
      <c r="C201" s="91">
        <f t="shared" si="8"/>
        <v>975</v>
      </c>
      <c r="D201" s="91"/>
      <c r="E201" s="91">
        <f t="shared" si="9"/>
        <v>166.27999999999997</v>
      </c>
    </row>
    <row r="202" spans="2:5" ht="12.75">
      <c r="B202" s="91">
        <v>980</v>
      </c>
      <c r="C202" s="91">
        <f t="shared" si="8"/>
        <v>980</v>
      </c>
      <c r="D202" s="91"/>
      <c r="E202" s="91">
        <f t="shared" si="9"/>
        <v>164.3800000000001</v>
      </c>
    </row>
    <row r="203" spans="2:5" ht="12.75">
      <c r="B203" s="91">
        <v>985</v>
      </c>
      <c r="C203" s="91">
        <f t="shared" si="8"/>
        <v>985</v>
      </c>
      <c r="D203" s="91"/>
      <c r="E203" s="91">
        <f t="shared" si="9"/>
        <v>162.48000000000002</v>
      </c>
    </row>
    <row r="204" spans="2:5" ht="12.75">
      <c r="B204" s="91">
        <v>990</v>
      </c>
      <c r="C204" s="91">
        <f t="shared" si="8"/>
        <v>990</v>
      </c>
      <c r="D204" s="91"/>
      <c r="E204" s="91">
        <f t="shared" si="9"/>
        <v>160.57999999999993</v>
      </c>
    </row>
    <row r="205" spans="2:5" ht="12.75">
      <c r="B205" s="91">
        <v>995</v>
      </c>
      <c r="C205" s="91">
        <f t="shared" si="8"/>
        <v>995</v>
      </c>
      <c r="D205" s="91"/>
      <c r="E205" s="91">
        <f t="shared" si="9"/>
        <v>158.67999999999984</v>
      </c>
    </row>
    <row r="206" spans="2:5" ht="12.75">
      <c r="B206" s="91">
        <v>1000</v>
      </c>
      <c r="C206" s="91">
        <f t="shared" si="8"/>
        <v>1000</v>
      </c>
      <c r="D206" s="91"/>
      <c r="E206" s="91">
        <f t="shared" si="9"/>
        <v>156.77999999999997</v>
      </c>
    </row>
    <row r="207" spans="2:5" ht="12.75">
      <c r="B207" s="91">
        <v>1005</v>
      </c>
      <c r="C207" s="91">
        <f t="shared" si="8"/>
        <v>1005</v>
      </c>
      <c r="D207" s="91"/>
      <c r="E207" s="91">
        <f t="shared" si="9"/>
        <v>154.8800000000001</v>
      </c>
    </row>
    <row r="208" spans="2:5" ht="12.75">
      <c r="B208" s="91">
        <v>1010</v>
      </c>
      <c r="C208" s="91">
        <f t="shared" si="8"/>
        <v>1010</v>
      </c>
      <c r="D208" s="91"/>
      <c r="E208" s="91">
        <f t="shared" si="9"/>
        <v>152.98000000000002</v>
      </c>
    </row>
    <row r="209" spans="2:5" ht="12.75">
      <c r="B209" s="91">
        <v>1015</v>
      </c>
      <c r="C209" s="91">
        <f t="shared" si="8"/>
        <v>1015</v>
      </c>
      <c r="D209" s="91"/>
      <c r="E209" s="91">
        <f t="shared" si="9"/>
        <v>151.07999999999993</v>
      </c>
    </row>
    <row r="210" spans="2:5" ht="12.75">
      <c r="B210" s="91">
        <v>1020</v>
      </c>
      <c r="C210" s="91">
        <f t="shared" si="8"/>
        <v>1020</v>
      </c>
      <c r="D210" s="91"/>
      <c r="E210" s="91">
        <f t="shared" si="9"/>
        <v>149.17999999999984</v>
      </c>
    </row>
    <row r="211" spans="2:5" ht="12.75">
      <c r="B211" s="91">
        <v>1025</v>
      </c>
      <c r="C211" s="91">
        <f t="shared" si="8"/>
        <v>1025</v>
      </c>
      <c r="D211" s="91"/>
      <c r="E211" s="91">
        <f t="shared" si="9"/>
        <v>147.27999999999997</v>
      </c>
    </row>
    <row r="212" spans="2:5" ht="12.75">
      <c r="B212" s="91">
        <v>1030</v>
      </c>
      <c r="C212" s="91">
        <f t="shared" si="8"/>
        <v>1030</v>
      </c>
      <c r="D212" s="91"/>
      <c r="E212" s="91">
        <f t="shared" si="9"/>
        <v>145.3800000000001</v>
      </c>
    </row>
    <row r="213" spans="2:5" ht="12.75">
      <c r="B213" s="91">
        <v>1035</v>
      </c>
      <c r="C213" s="91">
        <f t="shared" si="8"/>
        <v>1035</v>
      </c>
      <c r="D213" s="91"/>
      <c r="E213" s="91">
        <f t="shared" si="9"/>
        <v>143.48000000000002</v>
      </c>
    </row>
    <row r="214" spans="2:5" ht="12.75">
      <c r="B214" s="91">
        <v>1040</v>
      </c>
      <c r="C214" s="91">
        <f t="shared" si="8"/>
        <v>1040</v>
      </c>
      <c r="D214" s="91"/>
      <c r="E214" s="91">
        <f t="shared" si="9"/>
        <v>141.57999999999993</v>
      </c>
    </row>
    <row r="215" spans="2:5" ht="12.75">
      <c r="B215" s="91">
        <v>1045</v>
      </c>
      <c r="C215" s="91">
        <f t="shared" si="8"/>
        <v>1045</v>
      </c>
      <c r="D215" s="91"/>
      <c r="E215" s="91">
        <f t="shared" si="9"/>
        <v>139.67999999999984</v>
      </c>
    </row>
    <row r="216" spans="2:5" ht="12.75">
      <c r="B216" s="91">
        <v>1050</v>
      </c>
      <c r="C216" s="91">
        <f t="shared" si="8"/>
        <v>1050</v>
      </c>
      <c r="D216" s="91"/>
      <c r="E216" s="91">
        <f t="shared" si="9"/>
        <v>137.77999999999997</v>
      </c>
    </row>
    <row r="217" spans="2:5" ht="12.75">
      <c r="B217" s="91">
        <v>1055</v>
      </c>
      <c r="C217" s="91">
        <f t="shared" si="8"/>
        <v>1055</v>
      </c>
      <c r="D217" s="91"/>
      <c r="E217" s="91">
        <f t="shared" si="9"/>
        <v>135.8800000000001</v>
      </c>
    </row>
    <row r="218" spans="2:5" ht="12.75">
      <c r="B218" s="91">
        <v>1060</v>
      </c>
      <c r="C218" s="91">
        <f t="shared" si="8"/>
        <v>1060</v>
      </c>
      <c r="D218" s="91"/>
      <c r="E218" s="91">
        <f t="shared" si="9"/>
        <v>133.98000000000002</v>
      </c>
    </row>
    <row r="219" spans="2:5" ht="12.75">
      <c r="B219" s="91">
        <v>1065</v>
      </c>
      <c r="C219" s="91">
        <f t="shared" si="8"/>
        <v>1065</v>
      </c>
      <c r="D219" s="91"/>
      <c r="E219" s="91">
        <f t="shared" si="9"/>
        <v>132.07999999999993</v>
      </c>
    </row>
    <row r="220" spans="2:5" ht="12.75">
      <c r="B220" s="91">
        <v>1070</v>
      </c>
      <c r="C220" s="91">
        <f t="shared" si="8"/>
        <v>1070</v>
      </c>
      <c r="D220" s="91"/>
      <c r="E220" s="91">
        <f t="shared" si="9"/>
        <v>130.17999999999984</v>
      </c>
    </row>
    <row r="221" spans="2:5" ht="12.75">
      <c r="B221" s="91">
        <v>1075</v>
      </c>
      <c r="C221" s="91">
        <f t="shared" si="8"/>
        <v>1075</v>
      </c>
      <c r="D221" s="91"/>
      <c r="E221" s="91">
        <f t="shared" si="9"/>
        <v>128.27999999999997</v>
      </c>
    </row>
    <row r="222" spans="2:5" ht="12.75">
      <c r="B222" s="91">
        <v>1080</v>
      </c>
      <c r="C222" s="91">
        <f t="shared" si="8"/>
        <v>1080</v>
      </c>
      <c r="D222" s="91"/>
      <c r="E222" s="91">
        <f t="shared" si="9"/>
        <v>126.38000000000011</v>
      </c>
    </row>
    <row r="223" spans="2:5" ht="12.75">
      <c r="B223" s="91">
        <v>1085</v>
      </c>
      <c r="C223" s="91">
        <f t="shared" si="8"/>
        <v>1085</v>
      </c>
      <c r="D223" s="91"/>
      <c r="E223" s="91">
        <f t="shared" si="9"/>
        <v>124.48000000000002</v>
      </c>
    </row>
    <row r="224" spans="2:5" ht="12.75">
      <c r="B224" s="91">
        <v>1090</v>
      </c>
      <c r="C224" s="91">
        <f t="shared" si="8"/>
        <v>1090</v>
      </c>
      <c r="D224" s="91"/>
      <c r="E224" s="91">
        <f t="shared" si="9"/>
        <v>122.57999999999993</v>
      </c>
    </row>
    <row r="225" spans="2:5" ht="12.75">
      <c r="B225" s="91">
        <v>1095</v>
      </c>
      <c r="C225" s="91">
        <f t="shared" si="8"/>
        <v>1095</v>
      </c>
      <c r="D225" s="91"/>
      <c r="E225" s="91">
        <f t="shared" si="9"/>
        <v>120.67999999999984</v>
      </c>
    </row>
    <row r="226" spans="2:5" ht="12.75">
      <c r="B226" s="91">
        <v>1100</v>
      </c>
      <c r="C226" s="91">
        <f t="shared" si="8"/>
        <v>1100</v>
      </c>
      <c r="D226" s="91"/>
      <c r="E226" s="91">
        <f t="shared" si="9"/>
        <v>118.77999999999997</v>
      </c>
    </row>
    <row r="227" spans="2:5" ht="12.75">
      <c r="B227" s="91">
        <v>1105</v>
      </c>
      <c r="C227" s="91">
        <f t="shared" si="8"/>
        <v>1105</v>
      </c>
      <c r="D227" s="91"/>
      <c r="E227" s="91">
        <f t="shared" si="9"/>
        <v>116.88000000000011</v>
      </c>
    </row>
    <row r="228" spans="2:5" ht="12.75">
      <c r="B228" s="91">
        <v>1110</v>
      </c>
      <c r="C228" s="91">
        <f t="shared" si="8"/>
        <v>1110</v>
      </c>
      <c r="D228" s="91"/>
      <c r="E228" s="91">
        <f t="shared" si="9"/>
        <v>114.98000000000002</v>
      </c>
    </row>
    <row r="229" spans="2:5" ht="12.75">
      <c r="B229" s="91">
        <v>1115</v>
      </c>
      <c r="C229" s="91">
        <f t="shared" si="8"/>
        <v>1115</v>
      </c>
      <c r="D229" s="91"/>
      <c r="E229" s="91">
        <f t="shared" si="9"/>
        <v>113.07999999999993</v>
      </c>
    </row>
    <row r="230" spans="2:5" ht="12.75">
      <c r="B230" s="91">
        <v>1120</v>
      </c>
      <c r="C230" s="91">
        <f t="shared" si="8"/>
        <v>1120</v>
      </c>
      <c r="D230" s="91"/>
      <c r="E230" s="91">
        <f t="shared" si="9"/>
        <v>111.17999999999984</v>
      </c>
    </row>
    <row r="231" spans="2:5" ht="12.75">
      <c r="B231" s="91">
        <v>1125</v>
      </c>
      <c r="C231" s="91">
        <f t="shared" si="8"/>
        <v>1125</v>
      </c>
      <c r="D231" s="91"/>
      <c r="E231" s="91">
        <f t="shared" si="9"/>
        <v>109.27999999999997</v>
      </c>
    </row>
    <row r="232" spans="2:5" ht="12.75">
      <c r="B232" s="91">
        <v>1130</v>
      </c>
      <c r="C232" s="91">
        <f t="shared" si="8"/>
        <v>1130</v>
      </c>
      <c r="D232" s="91"/>
      <c r="E232" s="91">
        <f t="shared" si="9"/>
        <v>107.38000000000011</v>
      </c>
    </row>
    <row r="233" spans="2:5" ht="12.75">
      <c r="B233" s="91">
        <v>1135</v>
      </c>
      <c r="C233" s="91">
        <f t="shared" si="8"/>
        <v>1135</v>
      </c>
      <c r="D233" s="91"/>
      <c r="E233" s="91">
        <f t="shared" si="9"/>
        <v>105.48000000000002</v>
      </c>
    </row>
    <row r="234" spans="2:5" ht="12.75">
      <c r="B234" s="91">
        <v>1140</v>
      </c>
      <c r="C234" s="91">
        <f t="shared" si="8"/>
        <v>1140</v>
      </c>
      <c r="D234" s="91"/>
      <c r="E234" s="91">
        <f t="shared" si="9"/>
        <v>103.57999999999993</v>
      </c>
    </row>
    <row r="235" spans="2:5" ht="12.75">
      <c r="B235" s="91">
        <v>1145</v>
      </c>
      <c r="C235" s="91">
        <f t="shared" si="8"/>
        <v>1145</v>
      </c>
      <c r="D235" s="91"/>
      <c r="E235" s="91">
        <f t="shared" si="9"/>
        <v>101.67999999999984</v>
      </c>
    </row>
    <row r="236" spans="2:5" ht="12.75">
      <c r="B236" s="91">
        <v>1150</v>
      </c>
      <c r="C236" s="91">
        <f t="shared" si="8"/>
        <v>1150</v>
      </c>
      <c r="D236" s="91"/>
      <c r="E236" s="91">
        <f t="shared" si="9"/>
        <v>99.77999999999997</v>
      </c>
    </row>
    <row r="237" spans="2:5" ht="12.75">
      <c r="B237" s="91">
        <v>1155</v>
      </c>
      <c r="C237" s="91">
        <f t="shared" si="8"/>
        <v>1155</v>
      </c>
      <c r="D237" s="91"/>
      <c r="E237" s="91">
        <f t="shared" si="9"/>
        <v>97.88000000000011</v>
      </c>
    </row>
    <row r="238" spans="2:5" ht="12.75">
      <c r="B238" s="91">
        <v>1160</v>
      </c>
      <c r="C238" s="91">
        <f t="shared" si="8"/>
        <v>1160</v>
      </c>
      <c r="D238" s="91"/>
      <c r="E238" s="91">
        <f t="shared" si="9"/>
        <v>95.98000000000002</v>
      </c>
    </row>
    <row r="239" spans="2:5" ht="12.75">
      <c r="B239" s="91">
        <v>1165</v>
      </c>
      <c r="C239" s="91">
        <f t="shared" si="8"/>
        <v>1165</v>
      </c>
      <c r="D239" s="91"/>
      <c r="E239" s="91">
        <f t="shared" si="9"/>
        <v>94.07999999999993</v>
      </c>
    </row>
    <row r="240" spans="2:5" ht="12.75">
      <c r="B240" s="91">
        <v>1170</v>
      </c>
      <c r="C240" s="91">
        <f t="shared" si="8"/>
        <v>1170</v>
      </c>
      <c r="D240" s="91"/>
      <c r="E240" s="91">
        <f t="shared" si="9"/>
        <v>92.17999999999984</v>
      </c>
    </row>
    <row r="241" spans="2:5" ht="12.75">
      <c r="B241" s="91">
        <v>1175</v>
      </c>
      <c r="C241" s="91">
        <f t="shared" si="8"/>
        <v>1175</v>
      </c>
      <c r="D241" s="91"/>
      <c r="E241" s="91">
        <f t="shared" si="9"/>
        <v>90.27999999999997</v>
      </c>
    </row>
    <row r="242" spans="2:5" ht="12.75">
      <c r="B242" s="91">
        <v>1180</v>
      </c>
      <c r="C242" s="91">
        <f t="shared" si="8"/>
        <v>1180</v>
      </c>
      <c r="D242" s="91"/>
      <c r="E242" s="91">
        <f t="shared" si="9"/>
        <v>88.38000000000011</v>
      </c>
    </row>
    <row r="243" spans="2:5" ht="12.75">
      <c r="B243" s="91">
        <v>1185</v>
      </c>
      <c r="C243" s="91">
        <f t="shared" si="8"/>
        <v>1185</v>
      </c>
      <c r="D243" s="91"/>
      <c r="E243" s="91">
        <f t="shared" si="9"/>
        <v>86.48000000000002</v>
      </c>
    </row>
    <row r="244" spans="2:5" ht="12.75">
      <c r="B244" s="91">
        <v>1190</v>
      </c>
      <c r="C244" s="91">
        <f t="shared" si="8"/>
        <v>1190</v>
      </c>
      <c r="D244" s="91"/>
      <c r="E244" s="91">
        <f t="shared" si="9"/>
        <v>84.57999999999993</v>
      </c>
    </row>
    <row r="245" spans="2:5" ht="12.75">
      <c r="B245" s="91">
        <v>1195</v>
      </c>
      <c r="C245" s="91">
        <f t="shared" si="8"/>
        <v>1195</v>
      </c>
      <c r="D245" s="91"/>
      <c r="E245" s="91">
        <f t="shared" si="9"/>
        <v>82.67999999999984</v>
      </c>
    </row>
    <row r="246" spans="2:5" ht="12.75">
      <c r="B246" s="91">
        <v>1200</v>
      </c>
      <c r="C246" s="91">
        <f t="shared" si="8"/>
        <v>1200</v>
      </c>
      <c r="D246" s="91"/>
      <c r="E246" s="91">
        <f t="shared" si="9"/>
        <v>80.77999999999997</v>
      </c>
    </row>
    <row r="247" spans="2:5" ht="12.75">
      <c r="B247" s="91">
        <v>1205</v>
      </c>
      <c r="C247" s="91">
        <f t="shared" si="8"/>
        <v>1205</v>
      </c>
      <c r="D247" s="91"/>
      <c r="E247" s="91">
        <f t="shared" si="9"/>
        <v>78.88000000000011</v>
      </c>
    </row>
    <row r="248" spans="2:5" ht="12.75">
      <c r="B248" s="91">
        <v>1210</v>
      </c>
      <c r="C248" s="91">
        <f t="shared" si="8"/>
        <v>1210</v>
      </c>
      <c r="D248" s="91"/>
      <c r="E248" s="91">
        <f t="shared" si="9"/>
        <v>76.98000000000002</v>
      </c>
    </row>
    <row r="249" spans="2:5" ht="12.75">
      <c r="B249" s="91">
        <v>1215</v>
      </c>
      <c r="C249" s="91">
        <f t="shared" si="8"/>
        <v>1215</v>
      </c>
      <c r="D249" s="91"/>
      <c r="E249" s="91">
        <f t="shared" si="9"/>
        <v>75.07999999999993</v>
      </c>
    </row>
    <row r="250" spans="2:5" ht="12.75">
      <c r="B250" s="91">
        <v>1220</v>
      </c>
      <c r="C250" s="91">
        <f t="shared" si="8"/>
        <v>1220</v>
      </c>
      <c r="D250" s="91"/>
      <c r="E250" s="91">
        <f t="shared" si="9"/>
        <v>73.17999999999984</v>
      </c>
    </row>
    <row r="251" spans="2:5" ht="12.75">
      <c r="B251" s="91">
        <v>1225</v>
      </c>
      <c r="C251" s="91">
        <f t="shared" si="8"/>
        <v>1225</v>
      </c>
      <c r="D251" s="91"/>
      <c r="E251" s="91">
        <f t="shared" si="9"/>
        <v>71.27999999999997</v>
      </c>
    </row>
    <row r="252" spans="2:5" ht="12.75">
      <c r="B252" s="91">
        <v>1230</v>
      </c>
      <c r="C252" s="91">
        <f t="shared" si="8"/>
        <v>1230</v>
      </c>
      <c r="D252" s="91"/>
      <c r="E252" s="91">
        <f t="shared" si="9"/>
        <v>69.38000000000011</v>
      </c>
    </row>
    <row r="253" spans="2:5" ht="12.75">
      <c r="B253" s="91">
        <v>1235</v>
      </c>
      <c r="C253" s="91">
        <f t="shared" si="8"/>
        <v>1235</v>
      </c>
      <c r="D253" s="91"/>
      <c r="E253" s="91">
        <f t="shared" si="9"/>
        <v>67.48000000000002</v>
      </c>
    </row>
    <row r="254" spans="2:5" ht="12.75">
      <c r="B254" s="91">
        <v>1240</v>
      </c>
      <c r="C254" s="91">
        <f t="shared" si="8"/>
        <v>1240</v>
      </c>
      <c r="D254" s="91"/>
      <c r="E254" s="91">
        <f t="shared" si="9"/>
        <v>65.57999999999993</v>
      </c>
    </row>
    <row r="255" spans="2:5" ht="12.75">
      <c r="B255" s="91">
        <v>1245</v>
      </c>
      <c r="C255" s="91">
        <f t="shared" si="8"/>
        <v>1245</v>
      </c>
      <c r="D255" s="91"/>
      <c r="E255" s="91">
        <f t="shared" si="9"/>
        <v>63.679999999999836</v>
      </c>
    </row>
    <row r="256" spans="2:5" ht="12.75">
      <c r="B256" s="91">
        <v>1250</v>
      </c>
      <c r="C256" s="91">
        <f t="shared" si="8"/>
        <v>1250</v>
      </c>
      <c r="D256" s="91"/>
      <c r="E256" s="91">
        <f t="shared" si="9"/>
        <v>61.77999999999997</v>
      </c>
    </row>
    <row r="257" spans="2:5" ht="12.75">
      <c r="B257" s="91">
        <v>1255</v>
      </c>
      <c r="C257" s="91">
        <f t="shared" si="8"/>
        <v>1255</v>
      </c>
      <c r="D257" s="91"/>
      <c r="E257" s="91">
        <f t="shared" si="9"/>
        <v>59.88000000000011</v>
      </c>
    </row>
    <row r="258" spans="2:5" ht="12.75">
      <c r="B258" s="91">
        <v>1260</v>
      </c>
      <c r="C258" s="91">
        <f t="shared" si="8"/>
        <v>1260</v>
      </c>
      <c r="D258" s="91"/>
      <c r="E258" s="91">
        <f t="shared" si="9"/>
        <v>57.98000000000002</v>
      </c>
    </row>
    <row r="259" spans="2:5" ht="12.75">
      <c r="B259" s="91">
        <v>1265</v>
      </c>
      <c r="C259" s="91">
        <f t="shared" si="8"/>
        <v>1265</v>
      </c>
      <c r="D259" s="91"/>
      <c r="E259" s="91">
        <f t="shared" si="9"/>
        <v>56.07999999999993</v>
      </c>
    </row>
    <row r="260" spans="2:5" ht="12.75">
      <c r="B260" s="91">
        <v>1270</v>
      </c>
      <c r="C260" s="91">
        <f t="shared" si="8"/>
        <v>1270</v>
      </c>
      <c r="D260" s="91"/>
      <c r="E260" s="91">
        <f t="shared" si="9"/>
        <v>54.179999999999836</v>
      </c>
    </row>
    <row r="261" spans="2:5" ht="12.75">
      <c r="B261" s="91">
        <v>1275</v>
      </c>
      <c r="C261" s="91">
        <f t="shared" si="8"/>
        <v>1275</v>
      </c>
      <c r="D261" s="91"/>
      <c r="E261" s="91">
        <f t="shared" si="9"/>
        <v>52.27999999999997</v>
      </c>
    </row>
    <row r="262" spans="2:5" ht="12.75">
      <c r="B262" s="91">
        <v>1280</v>
      </c>
      <c r="C262" s="91">
        <f aca="true" t="shared" si="10" ref="C262:C287">+B262</f>
        <v>1280</v>
      </c>
      <c r="D262" s="91"/>
      <c r="E262" s="91">
        <f aca="true" t="shared" si="11" ref="E262:E281">+$E$4+0.62*B262-C262-D262</f>
        <v>50.38000000000011</v>
      </c>
    </row>
    <row r="263" spans="2:5" ht="12.75">
      <c r="B263" s="91">
        <v>1285</v>
      </c>
      <c r="C263" s="91">
        <f t="shared" si="10"/>
        <v>1285</v>
      </c>
      <c r="D263" s="91"/>
      <c r="E263" s="91">
        <f t="shared" si="11"/>
        <v>48.48000000000002</v>
      </c>
    </row>
    <row r="264" spans="2:5" ht="12.75">
      <c r="B264" s="91">
        <v>1290</v>
      </c>
      <c r="C264" s="91">
        <f t="shared" si="10"/>
        <v>1290</v>
      </c>
      <c r="D264" s="91"/>
      <c r="E264" s="91">
        <f t="shared" si="11"/>
        <v>46.57999999999993</v>
      </c>
    </row>
    <row r="265" spans="2:5" ht="12.75">
      <c r="B265" s="91">
        <v>1295</v>
      </c>
      <c r="C265" s="91">
        <f t="shared" si="10"/>
        <v>1295</v>
      </c>
      <c r="D265" s="91"/>
      <c r="E265" s="91">
        <f t="shared" si="11"/>
        <v>44.679999999999836</v>
      </c>
    </row>
    <row r="266" spans="2:5" ht="12.75">
      <c r="B266" s="91">
        <v>1300</v>
      </c>
      <c r="C266" s="91">
        <f t="shared" si="10"/>
        <v>1300</v>
      </c>
      <c r="D266" s="91"/>
      <c r="E266" s="91">
        <f t="shared" si="11"/>
        <v>42.77999999999997</v>
      </c>
    </row>
    <row r="267" spans="2:5" ht="12.75">
      <c r="B267" s="91">
        <v>1305</v>
      </c>
      <c r="C267" s="91">
        <f t="shared" si="10"/>
        <v>1305</v>
      </c>
      <c r="D267" s="91"/>
      <c r="E267" s="91">
        <f t="shared" si="11"/>
        <v>40.88000000000011</v>
      </c>
    </row>
    <row r="268" spans="2:5" ht="12.75">
      <c r="B268" s="91">
        <v>1310</v>
      </c>
      <c r="C268" s="91">
        <f t="shared" si="10"/>
        <v>1310</v>
      </c>
      <c r="D268" s="91"/>
      <c r="E268" s="91">
        <f t="shared" si="11"/>
        <v>38.98000000000002</v>
      </c>
    </row>
    <row r="269" spans="2:5" ht="12.75">
      <c r="B269" s="91">
        <v>1315</v>
      </c>
      <c r="C269" s="91">
        <f t="shared" si="10"/>
        <v>1315</v>
      </c>
      <c r="D269" s="91"/>
      <c r="E269" s="91">
        <f t="shared" si="11"/>
        <v>37.07999999999993</v>
      </c>
    </row>
    <row r="270" spans="2:5" ht="12.75">
      <c r="B270" s="91">
        <v>1320</v>
      </c>
      <c r="C270" s="91">
        <f t="shared" si="10"/>
        <v>1320</v>
      </c>
      <c r="D270" s="91"/>
      <c r="E270" s="91">
        <f t="shared" si="11"/>
        <v>35.179999999999836</v>
      </c>
    </row>
    <row r="271" spans="2:5" ht="12.75">
      <c r="B271" s="91">
        <v>1325</v>
      </c>
      <c r="C271" s="91">
        <f t="shared" si="10"/>
        <v>1325</v>
      </c>
      <c r="D271" s="91"/>
      <c r="E271" s="91">
        <f t="shared" si="11"/>
        <v>33.27999999999997</v>
      </c>
    </row>
    <row r="272" spans="2:5" ht="12.75">
      <c r="B272" s="91">
        <v>1330</v>
      </c>
      <c r="C272" s="91">
        <f t="shared" si="10"/>
        <v>1330</v>
      </c>
      <c r="D272" s="91"/>
      <c r="E272" s="91">
        <f t="shared" si="11"/>
        <v>31.38000000000011</v>
      </c>
    </row>
    <row r="273" spans="2:5" ht="12.75">
      <c r="B273" s="91">
        <v>1335</v>
      </c>
      <c r="C273" s="91">
        <f t="shared" si="10"/>
        <v>1335</v>
      </c>
      <c r="D273" s="91"/>
      <c r="E273" s="91">
        <f t="shared" si="11"/>
        <v>29.480000000000018</v>
      </c>
    </row>
    <row r="274" spans="2:5" ht="12.75">
      <c r="B274" s="91">
        <v>1340</v>
      </c>
      <c r="C274" s="91">
        <f t="shared" si="10"/>
        <v>1340</v>
      </c>
      <c r="D274" s="91"/>
      <c r="E274" s="91">
        <f t="shared" si="11"/>
        <v>27.579999999999927</v>
      </c>
    </row>
    <row r="275" spans="2:5" ht="12.75">
      <c r="B275" s="91">
        <v>1345</v>
      </c>
      <c r="C275" s="91">
        <f t="shared" si="10"/>
        <v>1345</v>
      </c>
      <c r="D275" s="91"/>
      <c r="E275" s="91">
        <f t="shared" si="11"/>
        <v>25.679999999999836</v>
      </c>
    </row>
    <row r="276" spans="2:5" ht="12.75">
      <c r="B276" s="91">
        <v>1350</v>
      </c>
      <c r="C276" s="91">
        <f t="shared" si="10"/>
        <v>1350</v>
      </c>
      <c r="D276" s="91"/>
      <c r="E276" s="91">
        <f t="shared" si="11"/>
        <v>23.779999999999973</v>
      </c>
    </row>
    <row r="277" spans="2:5" ht="12.75">
      <c r="B277" s="91">
        <v>1355</v>
      </c>
      <c r="C277" s="91">
        <f t="shared" si="10"/>
        <v>1355</v>
      </c>
      <c r="D277" s="91"/>
      <c r="E277" s="91">
        <f t="shared" si="11"/>
        <v>21.88000000000011</v>
      </c>
    </row>
    <row r="278" spans="2:5" ht="12.75">
      <c r="B278" s="91">
        <v>1360</v>
      </c>
      <c r="C278" s="91">
        <f t="shared" si="10"/>
        <v>1360</v>
      </c>
      <c r="D278" s="91"/>
      <c r="E278" s="91">
        <f t="shared" si="11"/>
        <v>19.980000000000018</v>
      </c>
    </row>
    <row r="279" spans="2:5" ht="12.75">
      <c r="B279" s="91">
        <v>1365</v>
      </c>
      <c r="C279" s="91">
        <f t="shared" si="10"/>
        <v>1365</v>
      </c>
      <c r="D279" s="91"/>
      <c r="E279" s="91">
        <f t="shared" si="11"/>
        <v>18.079999999999927</v>
      </c>
    </row>
    <row r="280" spans="2:5" ht="12.75">
      <c r="B280" s="91">
        <v>1370</v>
      </c>
      <c r="C280" s="91">
        <f t="shared" si="10"/>
        <v>1370</v>
      </c>
      <c r="D280" s="91"/>
      <c r="E280" s="91">
        <f t="shared" si="11"/>
        <v>16.179999999999836</v>
      </c>
    </row>
    <row r="281" spans="2:5" ht="12.75">
      <c r="B281" s="91">
        <v>1375</v>
      </c>
      <c r="C281" s="91">
        <f t="shared" si="10"/>
        <v>1375</v>
      </c>
      <c r="D281" s="91"/>
      <c r="E281" s="91">
        <f t="shared" si="11"/>
        <v>14.279999999999973</v>
      </c>
    </row>
    <row r="282" spans="2:5" ht="12.75">
      <c r="B282" s="92">
        <v>1380</v>
      </c>
      <c r="C282" s="92">
        <f t="shared" si="10"/>
        <v>1380</v>
      </c>
      <c r="D282" s="92"/>
      <c r="E282" s="92">
        <f aca="true" t="shared" si="12" ref="E282:E287">+$E$4+0.62*B282-C282-D282</f>
        <v>12.38000000000011</v>
      </c>
    </row>
    <row r="283" spans="2:13" ht="12.75">
      <c r="B283" s="93">
        <v>1385</v>
      </c>
      <c r="C283" s="91">
        <v>1385</v>
      </c>
      <c r="D283" s="94"/>
      <c r="E283" s="92">
        <f t="shared" si="12"/>
        <v>10.480000000000018</v>
      </c>
      <c r="M283" s="9"/>
    </row>
    <row r="284" spans="2:5" ht="12.75">
      <c r="B284" s="93">
        <v>1390</v>
      </c>
      <c r="C284" s="91">
        <v>1390</v>
      </c>
      <c r="D284" s="94"/>
      <c r="E284" s="92">
        <f t="shared" si="12"/>
        <v>8.579999999999927</v>
      </c>
    </row>
    <row r="285" spans="2:5" ht="12.75">
      <c r="B285" s="93">
        <v>1395</v>
      </c>
      <c r="C285" s="91">
        <f t="shared" si="10"/>
        <v>1395</v>
      </c>
      <c r="D285" s="94"/>
      <c r="E285" s="92">
        <f t="shared" si="12"/>
        <v>6.679999999999836</v>
      </c>
    </row>
    <row r="286" spans="2:5" ht="12.75">
      <c r="B286" s="93">
        <v>1400</v>
      </c>
      <c r="C286" s="91">
        <f t="shared" si="10"/>
        <v>1400</v>
      </c>
      <c r="D286" s="94"/>
      <c r="E286" s="92">
        <f t="shared" si="12"/>
        <v>4.779999999999973</v>
      </c>
    </row>
    <row r="287" spans="2:5" ht="12.75">
      <c r="B287" s="93">
        <v>1405</v>
      </c>
      <c r="C287" s="91">
        <f t="shared" si="10"/>
        <v>1405</v>
      </c>
      <c r="D287" s="94"/>
      <c r="E287" s="92">
        <f t="shared" si="12"/>
        <v>2.880000000000109</v>
      </c>
    </row>
    <row r="288" spans="2:5" ht="12.75">
      <c r="B288" s="95">
        <v>1410</v>
      </c>
      <c r="C288" s="92">
        <v>1410</v>
      </c>
      <c r="D288" s="96"/>
      <c r="E288" s="92">
        <f>H280</f>
        <v>0</v>
      </c>
    </row>
    <row r="289" spans="2:5" ht="142.5" customHeight="1">
      <c r="B289" s="134" t="s">
        <v>274</v>
      </c>
      <c r="C289" s="131"/>
      <c r="D289" s="131"/>
      <c r="E289" s="131"/>
    </row>
    <row r="290" spans="5:6" ht="12.75">
      <c r="E290" s="11"/>
      <c r="F290" s="9"/>
    </row>
    <row r="292" ht="12.75">
      <c r="E292" s="9"/>
    </row>
    <row r="293" ht="12.75">
      <c r="F293" s="11"/>
    </row>
  </sheetData>
  <sheetProtection/>
  <mergeCells count="2">
    <mergeCell ref="B2:E2"/>
    <mergeCell ref="B289:E289"/>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Q850"/>
  <sheetViews>
    <sheetView showGridLines="0" tabSelected="1" zoomScalePageLayoutView="0" workbookViewId="0" topLeftCell="A1">
      <selection activeCell="E8" sqref="E8"/>
    </sheetView>
  </sheetViews>
  <sheetFormatPr defaultColWidth="11.421875" defaultRowHeight="12.75"/>
  <cols>
    <col min="1" max="1" width="3.7109375" style="3" customWidth="1"/>
    <col min="2" max="2" width="15.7109375" style="3" customWidth="1"/>
    <col min="3" max="3" width="18.7109375" style="3" customWidth="1"/>
    <col min="4" max="4" width="10.7109375" style="3" customWidth="1"/>
    <col min="5" max="6" width="10.7109375" style="35" customWidth="1"/>
    <col min="7" max="7" width="10.7109375" style="8" customWidth="1"/>
    <col min="8" max="8" width="10.7109375" style="35" customWidth="1"/>
    <col min="9" max="9" width="9.28125" style="8" customWidth="1"/>
    <col min="10" max="10" width="29.8515625" style="3" customWidth="1"/>
    <col min="11" max="17" width="14.7109375" style="3" customWidth="1"/>
    <col min="18" max="16384" width="11.421875" style="3" customWidth="1"/>
  </cols>
  <sheetData>
    <row r="1" spans="7:9" ht="15" customHeight="1">
      <c r="G1" s="35"/>
      <c r="I1" s="35"/>
    </row>
    <row r="2" spans="2:9" ht="21" customHeight="1">
      <c r="B2" s="132" t="s">
        <v>276</v>
      </c>
      <c r="C2" s="133"/>
      <c r="D2" s="133"/>
      <c r="E2" s="133"/>
      <c r="F2" s="133"/>
      <c r="G2" s="133"/>
      <c r="H2" s="133"/>
      <c r="I2" s="55"/>
    </row>
    <row r="3" spans="2:9" s="1" customFormat="1" ht="18" customHeight="1">
      <c r="B3" s="138" t="s">
        <v>265</v>
      </c>
      <c r="C3" s="138"/>
      <c r="D3" s="138"/>
      <c r="E3" s="138"/>
      <c r="F3" s="138"/>
      <c r="G3" s="138"/>
      <c r="H3" s="138"/>
      <c r="I3" s="16"/>
    </row>
    <row r="4" spans="2:10" s="2" customFormat="1" ht="13.5" customHeight="1">
      <c r="B4" s="97"/>
      <c r="C4" s="97"/>
      <c r="D4" s="144" t="s">
        <v>255</v>
      </c>
      <c r="E4" s="144"/>
      <c r="F4" s="144"/>
      <c r="G4" s="144" t="s">
        <v>256</v>
      </c>
      <c r="H4" s="144"/>
      <c r="I4" s="16"/>
      <c r="J4" s="33"/>
    </row>
    <row r="5" spans="2:9" s="34" customFormat="1" ht="27.75" customHeight="1">
      <c r="B5" s="32" t="s">
        <v>253</v>
      </c>
      <c r="C5" s="38" t="s">
        <v>252</v>
      </c>
      <c r="D5" s="145" t="s">
        <v>254</v>
      </c>
      <c r="E5" s="57" t="s">
        <v>203</v>
      </c>
      <c r="F5" s="57" t="s">
        <v>227</v>
      </c>
      <c r="G5" s="145" t="s">
        <v>254</v>
      </c>
      <c r="H5" s="57" t="s">
        <v>227</v>
      </c>
      <c r="I5" s="16"/>
    </row>
    <row r="6" spans="2:9" ht="15" customHeight="1">
      <c r="B6" s="4" t="s">
        <v>0</v>
      </c>
      <c r="C6" s="46" t="s">
        <v>1</v>
      </c>
      <c r="D6" s="105">
        <v>8205</v>
      </c>
      <c r="E6" s="102">
        <v>403330</v>
      </c>
      <c r="F6" s="107">
        <f>D6/E6*100</f>
        <v>2.034314333176307</v>
      </c>
      <c r="G6" s="105">
        <v>3899</v>
      </c>
      <c r="H6" s="106">
        <f>G6/E6*100</f>
        <v>0.9667022041504476</v>
      </c>
      <c r="I6" s="16"/>
    </row>
    <row r="7" spans="2:10" ht="15" customHeight="1">
      <c r="B7" s="5" t="s">
        <v>2</v>
      </c>
      <c r="C7" s="47" t="s">
        <v>3</v>
      </c>
      <c r="D7" s="105">
        <v>17441</v>
      </c>
      <c r="E7" s="102">
        <v>333312</v>
      </c>
      <c r="F7" s="107">
        <f aca="true" t="shared" si="0" ref="F7:F26">D7/E7*100</f>
        <v>5.232634888632873</v>
      </c>
      <c r="G7" s="105">
        <v>6906</v>
      </c>
      <c r="H7" s="106">
        <f aca="true" t="shared" si="1" ref="H7:H70">G7/E7*100</f>
        <v>2.071932603686636</v>
      </c>
      <c r="I7" s="16"/>
      <c r="J7" s="35"/>
    </row>
    <row r="8" spans="2:9" ht="15" customHeight="1">
      <c r="B8" s="99" t="s">
        <v>4</v>
      </c>
      <c r="C8" s="100" t="s">
        <v>5</v>
      </c>
      <c r="D8" s="105">
        <v>9631</v>
      </c>
      <c r="E8" s="102">
        <v>201380</v>
      </c>
      <c r="F8" s="107">
        <f t="shared" si="0"/>
        <v>4.782500744860463</v>
      </c>
      <c r="G8" s="105">
        <v>3187</v>
      </c>
      <c r="H8" s="106">
        <f t="shared" si="1"/>
        <v>1.5825801966431623</v>
      </c>
      <c r="I8" s="16"/>
    </row>
    <row r="9" spans="2:9" ht="15" customHeight="1">
      <c r="B9" s="5" t="s">
        <v>6</v>
      </c>
      <c r="C9" s="47" t="s">
        <v>7</v>
      </c>
      <c r="D9" s="105">
        <v>4352</v>
      </c>
      <c r="E9" s="102">
        <v>94770</v>
      </c>
      <c r="F9" s="107">
        <f t="shared" si="0"/>
        <v>4.592170518096443</v>
      </c>
      <c r="G9" s="105">
        <v>1667</v>
      </c>
      <c r="H9" s="106">
        <f t="shared" si="1"/>
        <v>1.7589954626991664</v>
      </c>
      <c r="I9" s="16"/>
    </row>
    <row r="10" spans="2:9" ht="15" customHeight="1">
      <c r="B10" s="5" t="s">
        <v>8</v>
      </c>
      <c r="C10" s="47" t="s">
        <v>9</v>
      </c>
      <c r="D10" s="105">
        <v>2806</v>
      </c>
      <c r="E10" s="102">
        <v>84959</v>
      </c>
      <c r="F10" s="107">
        <f t="shared" si="0"/>
        <v>3.302769571204934</v>
      </c>
      <c r="G10" s="105">
        <v>1195</v>
      </c>
      <c r="H10" s="106">
        <f t="shared" si="1"/>
        <v>1.4065608116856367</v>
      </c>
      <c r="I10" s="16"/>
    </row>
    <row r="11" spans="2:10" ht="15" customHeight="1">
      <c r="B11" s="5" t="s">
        <v>10</v>
      </c>
      <c r="C11" s="47" t="s">
        <v>11</v>
      </c>
      <c r="D11" s="105">
        <v>26155</v>
      </c>
      <c r="E11" s="102">
        <v>657102</v>
      </c>
      <c r="F11" s="107">
        <f t="shared" si="0"/>
        <v>3.980356169970568</v>
      </c>
      <c r="G11" s="105">
        <v>8084</v>
      </c>
      <c r="H11" s="106">
        <f t="shared" si="1"/>
        <v>1.2302504025250265</v>
      </c>
      <c r="I11" s="16"/>
      <c r="J11" s="35"/>
    </row>
    <row r="12" spans="2:13" ht="15" customHeight="1">
      <c r="B12" s="5" t="s">
        <v>12</v>
      </c>
      <c r="C12" s="47" t="s">
        <v>13</v>
      </c>
      <c r="D12" s="105">
        <v>6578</v>
      </c>
      <c r="E12" s="102">
        <v>193089</v>
      </c>
      <c r="F12" s="107">
        <f t="shared" si="0"/>
        <v>3.406719181310173</v>
      </c>
      <c r="G12" s="105">
        <v>2756</v>
      </c>
      <c r="H12" s="106">
        <f t="shared" si="1"/>
        <v>1.4273210799165152</v>
      </c>
      <c r="I12" s="16"/>
      <c r="J12" s="141" t="s">
        <v>192</v>
      </c>
      <c r="K12" s="141"/>
      <c r="L12" s="141"/>
      <c r="M12" s="141"/>
    </row>
    <row r="13" spans="2:13" ht="15" customHeight="1">
      <c r="B13" s="5" t="s">
        <v>14</v>
      </c>
      <c r="C13" s="47" t="s">
        <v>15</v>
      </c>
      <c r="D13" s="105">
        <v>10947</v>
      </c>
      <c r="E13" s="102">
        <v>171710</v>
      </c>
      <c r="F13" s="107">
        <f t="shared" si="0"/>
        <v>6.375283908916196</v>
      </c>
      <c r="G13" s="105">
        <v>3546</v>
      </c>
      <c r="H13" s="106">
        <f t="shared" si="1"/>
        <v>2.0651097781142624</v>
      </c>
      <c r="I13" s="16"/>
      <c r="J13" s="112"/>
      <c r="K13" s="104" t="s">
        <v>217</v>
      </c>
      <c r="L13" s="104" t="s">
        <v>233</v>
      </c>
      <c r="M13" s="104" t="s">
        <v>227</v>
      </c>
    </row>
    <row r="14" spans="2:15" ht="15" customHeight="1">
      <c r="B14" s="5" t="s">
        <v>16</v>
      </c>
      <c r="C14" s="47" t="s">
        <v>17</v>
      </c>
      <c r="D14" s="105">
        <v>6096</v>
      </c>
      <c r="E14" s="102">
        <v>90270</v>
      </c>
      <c r="F14" s="107">
        <f t="shared" si="0"/>
        <v>6.753074111000331</v>
      </c>
      <c r="G14" s="105">
        <v>1741</v>
      </c>
      <c r="H14" s="106">
        <f t="shared" si="1"/>
        <v>1.9286584690373323</v>
      </c>
      <c r="I14" s="16"/>
      <c r="J14" s="101" t="s">
        <v>228</v>
      </c>
      <c r="K14" s="110">
        <v>1734605</v>
      </c>
      <c r="L14" s="108">
        <v>40512755</v>
      </c>
      <c r="M14" s="109">
        <f>K14/L14*100</f>
        <v>4.2816268604788785</v>
      </c>
      <c r="N14" s="42"/>
      <c r="O14" s="35"/>
    </row>
    <row r="15" spans="2:15" ht="15" customHeight="1">
      <c r="B15" s="5" t="s">
        <v>18</v>
      </c>
      <c r="C15" s="47" t="s">
        <v>19</v>
      </c>
      <c r="D15" s="105">
        <v>9693</v>
      </c>
      <c r="E15" s="102">
        <v>189113</v>
      </c>
      <c r="F15" s="107">
        <f t="shared" si="0"/>
        <v>5.125506972022018</v>
      </c>
      <c r="G15" s="105">
        <v>3138</v>
      </c>
      <c r="H15" s="106">
        <f t="shared" si="1"/>
        <v>1.6593253768910652</v>
      </c>
      <c r="I15" s="16"/>
      <c r="J15" s="101" t="s">
        <v>229</v>
      </c>
      <c r="K15" s="110">
        <v>1527231</v>
      </c>
      <c r="L15" s="108">
        <v>36607670</v>
      </c>
      <c r="M15" s="109">
        <f>K15/L15*100</f>
        <v>4.171888022373453</v>
      </c>
      <c r="N15" s="45"/>
      <c r="O15" s="35"/>
    </row>
    <row r="16" spans="2:15" ht="15" customHeight="1">
      <c r="B16" s="5" t="s">
        <v>20</v>
      </c>
      <c r="C16" s="47" t="s">
        <v>21</v>
      </c>
      <c r="D16" s="105">
        <v>17261</v>
      </c>
      <c r="E16" s="102">
        <v>216819</v>
      </c>
      <c r="F16" s="107">
        <f t="shared" si="0"/>
        <v>7.961018176451326</v>
      </c>
      <c r="G16" s="105">
        <v>4484</v>
      </c>
      <c r="H16" s="106">
        <f t="shared" si="1"/>
        <v>2.06808443909436</v>
      </c>
      <c r="I16" s="16"/>
      <c r="J16" s="101" t="s">
        <v>230</v>
      </c>
      <c r="K16" s="111">
        <v>207374</v>
      </c>
      <c r="L16" s="108">
        <v>40512755</v>
      </c>
      <c r="M16" s="109">
        <f>K16/L16*100</f>
        <v>0.5118733593901476</v>
      </c>
      <c r="N16" s="42"/>
      <c r="O16" s="35"/>
    </row>
    <row r="17" spans="2:15" ht="15" customHeight="1">
      <c r="B17" s="5" t="s">
        <v>22</v>
      </c>
      <c r="C17" s="47" t="s">
        <v>23</v>
      </c>
      <c r="D17" s="105">
        <v>4152</v>
      </c>
      <c r="E17" s="102">
        <v>163028</v>
      </c>
      <c r="F17" s="107">
        <f t="shared" si="0"/>
        <v>2.546801776381971</v>
      </c>
      <c r="G17" s="105">
        <v>1518</v>
      </c>
      <c r="H17" s="106">
        <f t="shared" si="1"/>
        <v>0.9311283951223102</v>
      </c>
      <c r="I17" s="16"/>
      <c r="J17" s="101" t="s">
        <v>231</v>
      </c>
      <c r="K17" s="111">
        <v>591074</v>
      </c>
      <c r="L17" s="108">
        <v>40512755</v>
      </c>
      <c r="M17" s="109">
        <f>K17/L17*100</f>
        <v>1.458982485886235</v>
      </c>
      <c r="N17" s="35"/>
      <c r="O17" s="35"/>
    </row>
    <row r="18" spans="2:15" ht="15" customHeight="1">
      <c r="B18" s="5" t="s">
        <v>24</v>
      </c>
      <c r="C18" s="47" t="s">
        <v>25</v>
      </c>
      <c r="D18" s="105">
        <v>82000</v>
      </c>
      <c r="E18" s="102">
        <v>1267806</v>
      </c>
      <c r="F18" s="107">
        <f t="shared" si="0"/>
        <v>6.467866534785291</v>
      </c>
      <c r="G18" s="105">
        <v>21945</v>
      </c>
      <c r="H18" s="106">
        <f t="shared" si="1"/>
        <v>1.7309430622666246</v>
      </c>
      <c r="I18" s="16"/>
      <c r="J18" s="101" t="s">
        <v>232</v>
      </c>
      <c r="K18" s="111">
        <f>K14+K17</f>
        <v>2325679</v>
      </c>
      <c r="L18" s="108">
        <v>40512755</v>
      </c>
      <c r="M18" s="109">
        <f>K18/L18*100</f>
        <v>5.7406093463651136</v>
      </c>
      <c r="N18" s="42"/>
      <c r="O18" s="35"/>
    </row>
    <row r="19" spans="2:15" ht="15" customHeight="1">
      <c r="B19" s="5" t="s">
        <v>26</v>
      </c>
      <c r="C19" s="47" t="s">
        <v>27</v>
      </c>
      <c r="D19" s="105">
        <v>15627</v>
      </c>
      <c r="E19" s="102">
        <v>432749</v>
      </c>
      <c r="F19" s="107">
        <f t="shared" si="0"/>
        <v>3.6111001989605986</v>
      </c>
      <c r="G19" s="105">
        <v>6575</v>
      </c>
      <c r="H19" s="106">
        <f t="shared" si="1"/>
        <v>1.5193564860924</v>
      </c>
      <c r="I19" s="16"/>
      <c r="J19" s="37"/>
      <c r="K19" s="43"/>
      <c r="L19" s="37"/>
      <c r="M19" s="35"/>
      <c r="N19" s="35"/>
      <c r="O19" s="35"/>
    </row>
    <row r="20" spans="2:15" ht="15" customHeight="1">
      <c r="B20" s="5" t="s">
        <v>28</v>
      </c>
      <c r="C20" s="47" t="s">
        <v>29</v>
      </c>
      <c r="D20" s="105">
        <v>2282</v>
      </c>
      <c r="E20" s="102">
        <v>85584</v>
      </c>
      <c r="F20" s="107">
        <f t="shared" si="0"/>
        <v>2.66638624041877</v>
      </c>
      <c r="G20" s="105">
        <v>1363</v>
      </c>
      <c r="H20" s="106">
        <f t="shared" si="1"/>
        <v>1.5925873995139277</v>
      </c>
      <c r="I20" s="16"/>
      <c r="J20" s="141" t="s">
        <v>235</v>
      </c>
      <c r="K20" s="141"/>
      <c r="L20" s="141"/>
      <c r="M20" s="141"/>
      <c r="N20" s="35"/>
      <c r="O20" s="35"/>
    </row>
    <row r="21" spans="2:15" ht="15" customHeight="1">
      <c r="B21" s="5" t="s">
        <v>30</v>
      </c>
      <c r="C21" s="47" t="s">
        <v>31</v>
      </c>
      <c r="D21" s="105">
        <v>10642</v>
      </c>
      <c r="E21" s="102">
        <v>213321</v>
      </c>
      <c r="F21" s="107">
        <f t="shared" si="0"/>
        <v>4.988725910716713</v>
      </c>
      <c r="G21" s="105">
        <v>3813</v>
      </c>
      <c r="H21" s="106">
        <f t="shared" si="1"/>
        <v>1.7874470867847048</v>
      </c>
      <c r="I21" s="16"/>
      <c r="J21" s="113"/>
      <c r="K21" s="104" t="s">
        <v>217</v>
      </c>
      <c r="L21" s="104" t="s">
        <v>233</v>
      </c>
      <c r="M21" s="104" t="s">
        <v>227</v>
      </c>
      <c r="N21" s="42"/>
      <c r="O21" s="35"/>
    </row>
    <row r="22" spans="2:15" ht="15" customHeight="1">
      <c r="B22" s="5" t="s">
        <v>32</v>
      </c>
      <c r="C22" s="47" t="s">
        <v>33</v>
      </c>
      <c r="D22" s="105">
        <v>17014</v>
      </c>
      <c r="E22" s="102">
        <v>377624</v>
      </c>
      <c r="F22" s="107">
        <f t="shared" si="0"/>
        <v>4.505539902124865</v>
      </c>
      <c r="G22" s="105">
        <v>6767</v>
      </c>
      <c r="H22" s="106">
        <f t="shared" si="1"/>
        <v>1.7919941529140098</v>
      </c>
      <c r="I22" s="16"/>
      <c r="J22" s="101" t="s">
        <v>228</v>
      </c>
      <c r="K22" s="108">
        <v>1945891</v>
      </c>
      <c r="L22" s="108">
        <v>41850010</v>
      </c>
      <c r="M22" s="109">
        <f>K22/L22*100</f>
        <v>4.649678697806762</v>
      </c>
      <c r="N22" s="44"/>
      <c r="O22" s="45"/>
    </row>
    <row r="23" spans="2:15" ht="15" customHeight="1">
      <c r="B23" s="5" t="s">
        <v>34</v>
      </c>
      <c r="C23" s="47" t="s">
        <v>35</v>
      </c>
      <c r="D23" s="105">
        <v>9652</v>
      </c>
      <c r="E23" s="102">
        <v>184000</v>
      </c>
      <c r="F23" s="107">
        <f t="shared" si="0"/>
        <v>5.245652173913044</v>
      </c>
      <c r="G23" s="105">
        <v>3165</v>
      </c>
      <c r="H23" s="106">
        <f t="shared" si="1"/>
        <v>1.7201086956521738</v>
      </c>
      <c r="I23" s="16"/>
      <c r="J23" s="101" t="s">
        <v>229</v>
      </c>
      <c r="K23" s="108">
        <v>1703890</v>
      </c>
      <c r="L23" s="108">
        <v>37776879</v>
      </c>
      <c r="M23" s="109">
        <f>K23/L23*100</f>
        <v>4.51040436664977</v>
      </c>
      <c r="N23" s="45"/>
      <c r="O23" s="45"/>
    </row>
    <row r="24" spans="2:15" ht="15" customHeight="1">
      <c r="B24" s="5" t="s">
        <v>36</v>
      </c>
      <c r="C24" s="47" t="s">
        <v>37</v>
      </c>
      <c r="D24" s="105">
        <v>3682</v>
      </c>
      <c r="E24" s="102">
        <v>141336</v>
      </c>
      <c r="F24" s="107">
        <f t="shared" si="0"/>
        <v>2.605139525669327</v>
      </c>
      <c r="G24" s="105">
        <v>1935</v>
      </c>
      <c r="H24" s="106">
        <f t="shared" si="1"/>
        <v>1.369077941925624</v>
      </c>
      <c r="I24" s="16"/>
      <c r="J24" s="101" t="s">
        <v>230</v>
      </c>
      <c r="K24" s="108">
        <v>242001</v>
      </c>
      <c r="L24" s="108">
        <v>41850010</v>
      </c>
      <c r="M24" s="109">
        <f>K24/L24*100</f>
        <v>0.578257926342192</v>
      </c>
      <c r="N24" s="45"/>
      <c r="O24" s="45"/>
    </row>
    <row r="25" spans="2:16" ht="15" customHeight="1">
      <c r="B25" s="6" t="s">
        <v>38</v>
      </c>
      <c r="C25" s="47" t="s">
        <v>39</v>
      </c>
      <c r="D25" s="105">
        <v>2657</v>
      </c>
      <c r="E25" s="102">
        <v>97143</v>
      </c>
      <c r="F25" s="107">
        <f t="shared" si="0"/>
        <v>2.735143036554358</v>
      </c>
      <c r="G25" s="105">
        <v>1035</v>
      </c>
      <c r="H25" s="106">
        <f t="shared" si="1"/>
        <v>1.0654396096476328</v>
      </c>
      <c r="I25" s="16"/>
      <c r="J25" s="101" t="s">
        <v>231</v>
      </c>
      <c r="K25" s="108">
        <v>628426</v>
      </c>
      <c r="L25" s="108">
        <v>41850010</v>
      </c>
      <c r="M25" s="109">
        <f>K25/L25*100</f>
        <v>1.5016149339032416</v>
      </c>
      <c r="N25" s="45"/>
      <c r="O25" s="35"/>
      <c r="P25" s="39"/>
    </row>
    <row r="26" spans="2:15" ht="15" customHeight="1">
      <c r="B26" s="6" t="s">
        <v>40</v>
      </c>
      <c r="C26" s="47" t="s">
        <v>41</v>
      </c>
      <c r="D26" s="105">
        <v>3863</v>
      </c>
      <c r="E26" s="102">
        <v>109441</v>
      </c>
      <c r="F26" s="107">
        <f t="shared" si="0"/>
        <v>3.5297557588106834</v>
      </c>
      <c r="G26" s="105">
        <v>1343</v>
      </c>
      <c r="H26" s="106">
        <f t="shared" si="1"/>
        <v>1.2271452197987955</v>
      </c>
      <c r="I26" s="16"/>
      <c r="J26" s="101" t="s">
        <v>232</v>
      </c>
      <c r="K26" s="108">
        <f>K22+K25</f>
        <v>2574317</v>
      </c>
      <c r="L26" s="108">
        <v>41850010</v>
      </c>
      <c r="M26" s="109">
        <f>K26/L26*100</f>
        <v>6.151293631710004</v>
      </c>
      <c r="N26" s="45"/>
      <c r="O26" s="45"/>
    </row>
    <row r="27" spans="2:15" ht="15" customHeight="1">
      <c r="B27" s="5" t="s">
        <v>42</v>
      </c>
      <c r="C27" s="47" t="s">
        <v>43</v>
      </c>
      <c r="D27" s="105">
        <v>9293</v>
      </c>
      <c r="E27" s="102">
        <v>339297</v>
      </c>
      <c r="F27" s="107">
        <f aca="true" t="shared" si="2" ref="F27:F58">D27/E27*100</f>
        <v>2.738898369275296</v>
      </c>
      <c r="G27" s="105">
        <v>4346</v>
      </c>
      <c r="H27" s="106">
        <f t="shared" si="1"/>
        <v>1.2808837095523982</v>
      </c>
      <c r="I27" s="16"/>
      <c r="J27" s="35"/>
      <c r="K27" s="35"/>
      <c r="L27" s="35"/>
      <c r="M27" s="35"/>
      <c r="N27" s="45"/>
      <c r="O27" s="35"/>
    </row>
    <row r="28" spans="2:17" ht="15" customHeight="1">
      <c r="B28" s="5" t="s">
        <v>44</v>
      </c>
      <c r="C28" s="47" t="s">
        <v>45</v>
      </c>
      <c r="D28" s="105">
        <v>10659</v>
      </c>
      <c r="E28" s="102">
        <v>347243</v>
      </c>
      <c r="F28" s="107">
        <f t="shared" si="2"/>
        <v>3.0696083146384523</v>
      </c>
      <c r="G28" s="105">
        <v>4462</v>
      </c>
      <c r="H28" s="106">
        <f t="shared" si="1"/>
        <v>1.284979106850246</v>
      </c>
      <c r="I28" s="16"/>
      <c r="J28" s="141" t="s">
        <v>234</v>
      </c>
      <c r="K28" s="141"/>
      <c r="L28" s="141"/>
      <c r="M28" s="141"/>
      <c r="N28" s="141"/>
      <c r="O28" s="141"/>
      <c r="P28" s="141"/>
      <c r="Q28" s="141"/>
    </row>
    <row r="29" spans="2:17" ht="15" customHeight="1">
      <c r="B29" s="5" t="s">
        <v>46</v>
      </c>
      <c r="C29" s="47" t="s">
        <v>47</v>
      </c>
      <c r="D29" s="105">
        <v>2844</v>
      </c>
      <c r="E29" s="102">
        <v>68557</v>
      </c>
      <c r="F29" s="107">
        <f t="shared" si="2"/>
        <v>4.14837288679493</v>
      </c>
      <c r="G29" s="105">
        <v>1324</v>
      </c>
      <c r="H29" s="106">
        <f t="shared" si="1"/>
        <v>1.9312396983531952</v>
      </c>
      <c r="I29" s="16"/>
      <c r="J29" s="114"/>
      <c r="K29" s="103" t="s">
        <v>224</v>
      </c>
      <c r="L29" s="103" t="s">
        <v>215</v>
      </c>
      <c r="M29" s="103" t="s">
        <v>201</v>
      </c>
      <c r="N29" s="103" t="s">
        <v>210</v>
      </c>
      <c r="O29" s="104" t="s">
        <v>240</v>
      </c>
      <c r="P29" s="104" t="s">
        <v>239</v>
      </c>
      <c r="Q29" s="104" t="s">
        <v>241</v>
      </c>
    </row>
    <row r="30" spans="2:17" ht="15" customHeight="1">
      <c r="B30" s="5" t="s">
        <v>48</v>
      </c>
      <c r="C30" s="47" t="s">
        <v>49</v>
      </c>
      <c r="D30" s="105">
        <v>10169</v>
      </c>
      <c r="E30" s="102">
        <v>241683</v>
      </c>
      <c r="F30" s="107">
        <f t="shared" si="2"/>
        <v>4.207577694748907</v>
      </c>
      <c r="G30" s="105">
        <v>4316</v>
      </c>
      <c r="H30" s="106">
        <f t="shared" si="1"/>
        <v>1.785810338335754</v>
      </c>
      <c r="I30" s="16"/>
      <c r="J30" s="98" t="s">
        <v>206</v>
      </c>
      <c r="K30" s="105">
        <v>44072</v>
      </c>
      <c r="L30" s="105">
        <v>6244</v>
      </c>
      <c r="M30" s="105">
        <f>K30+L30</f>
        <v>50316</v>
      </c>
      <c r="N30" s="105">
        <v>250138</v>
      </c>
      <c r="O30" s="106">
        <f aca="true" t="shared" si="3" ref="O30:O35">+K30/N30*100</f>
        <v>17.619074271002408</v>
      </c>
      <c r="P30" s="107">
        <f aca="true" t="shared" si="4" ref="P30:P35">L30/N30*100</f>
        <v>2.496222085408854</v>
      </c>
      <c r="Q30" s="107">
        <f aca="true" t="shared" si="5" ref="Q30:Q35">M30/N30*100</f>
        <v>20.11529635641126</v>
      </c>
    </row>
    <row r="31" spans="2:17" ht="15" customHeight="1">
      <c r="B31" s="5" t="s">
        <v>50</v>
      </c>
      <c r="C31" s="47" t="s">
        <v>51</v>
      </c>
      <c r="D31" s="105">
        <v>12513</v>
      </c>
      <c r="E31" s="102">
        <v>338073</v>
      </c>
      <c r="F31" s="107">
        <f t="shared" si="2"/>
        <v>3.7012716188515498</v>
      </c>
      <c r="G31" s="105">
        <v>4238</v>
      </c>
      <c r="H31" s="106">
        <f t="shared" si="1"/>
        <v>1.2535754112277526</v>
      </c>
      <c r="I31" s="16"/>
      <c r="J31" s="98" t="s">
        <v>207</v>
      </c>
      <c r="K31" s="105">
        <v>38563</v>
      </c>
      <c r="L31" s="105">
        <v>7025</v>
      </c>
      <c r="M31" s="105">
        <f>K31+L31</f>
        <v>45588</v>
      </c>
      <c r="N31" s="105">
        <v>239668</v>
      </c>
      <c r="O31" s="106">
        <f t="shared" si="3"/>
        <v>16.090174741726056</v>
      </c>
      <c r="P31" s="107">
        <f t="shared" si="4"/>
        <v>2.931138074336165</v>
      </c>
      <c r="Q31" s="107">
        <f t="shared" si="5"/>
        <v>19.02131281606222</v>
      </c>
    </row>
    <row r="32" spans="2:17" ht="15" customHeight="1">
      <c r="B32" s="5" t="s">
        <v>52</v>
      </c>
      <c r="C32" s="47" t="s">
        <v>53</v>
      </c>
      <c r="D32" s="105">
        <v>12535</v>
      </c>
      <c r="E32" s="102">
        <v>306462</v>
      </c>
      <c r="F32" s="107">
        <f t="shared" si="2"/>
        <v>4.090229783790486</v>
      </c>
      <c r="G32" s="105">
        <v>4957</v>
      </c>
      <c r="H32" s="106">
        <f t="shared" si="1"/>
        <v>1.6174925439369319</v>
      </c>
      <c r="I32" s="16"/>
      <c r="J32" s="98" t="s">
        <v>208</v>
      </c>
      <c r="K32" s="105">
        <v>22196</v>
      </c>
      <c r="L32" s="105">
        <v>2858</v>
      </c>
      <c r="M32" s="105">
        <f>K32+L32</f>
        <v>25054</v>
      </c>
      <c r="N32" s="105">
        <v>161721</v>
      </c>
      <c r="O32" s="106">
        <f t="shared" si="3"/>
        <v>13.724871847193624</v>
      </c>
      <c r="P32" s="107">
        <f t="shared" si="4"/>
        <v>1.767241112780653</v>
      </c>
      <c r="Q32" s="107">
        <f t="shared" si="5"/>
        <v>15.492112959974277</v>
      </c>
    </row>
    <row r="33" spans="2:17" ht="15" customHeight="1">
      <c r="B33" s="5" t="s">
        <v>54</v>
      </c>
      <c r="C33" s="47" t="s">
        <v>55</v>
      </c>
      <c r="D33" s="105">
        <v>13490</v>
      </c>
      <c r="E33" s="102">
        <v>375280</v>
      </c>
      <c r="F33" s="107">
        <f t="shared" si="2"/>
        <v>3.5946493285013856</v>
      </c>
      <c r="G33" s="105">
        <v>4404</v>
      </c>
      <c r="H33" s="106">
        <f t="shared" si="1"/>
        <v>1.173523768919207</v>
      </c>
      <c r="I33" s="16"/>
      <c r="J33" s="98" t="s">
        <v>209</v>
      </c>
      <c r="K33" s="105">
        <v>97993</v>
      </c>
      <c r="L33" s="105">
        <v>20232</v>
      </c>
      <c r="M33" s="105">
        <f>K33+L33</f>
        <v>118225</v>
      </c>
      <c r="N33" s="105">
        <v>560505</v>
      </c>
      <c r="O33" s="106">
        <f t="shared" si="3"/>
        <v>17.482984094700317</v>
      </c>
      <c r="P33" s="107">
        <f t="shared" si="4"/>
        <v>3.6096020552894266</v>
      </c>
      <c r="Q33" s="107">
        <f t="shared" si="5"/>
        <v>21.092586149989742</v>
      </c>
    </row>
    <row r="34" spans="2:17" ht="15" customHeight="1">
      <c r="B34" s="5" t="s">
        <v>56</v>
      </c>
      <c r="C34" s="47" t="s">
        <v>57</v>
      </c>
      <c r="D34" s="105">
        <v>8558</v>
      </c>
      <c r="E34" s="102">
        <v>266346</v>
      </c>
      <c r="F34" s="107">
        <f t="shared" si="2"/>
        <v>3.2131137693075926</v>
      </c>
      <c r="G34" s="105">
        <v>3310</v>
      </c>
      <c r="H34" s="106">
        <f t="shared" si="1"/>
        <v>1.2427444001411698</v>
      </c>
      <c r="I34" s="16"/>
      <c r="J34" s="98" t="s">
        <v>236</v>
      </c>
      <c r="K34" s="105">
        <v>5625</v>
      </c>
      <c r="L34" s="105">
        <v>507</v>
      </c>
      <c r="M34" s="105">
        <f>K34+L34</f>
        <v>6132</v>
      </c>
      <c r="N34" s="105">
        <v>125223</v>
      </c>
      <c r="O34" s="106">
        <f t="shared" si="3"/>
        <v>4.491986296447139</v>
      </c>
      <c r="P34" s="107">
        <f t="shared" si="4"/>
        <v>0.40487769818643543</v>
      </c>
      <c r="Q34" s="107">
        <f t="shared" si="5"/>
        <v>4.896863994633574</v>
      </c>
    </row>
    <row r="35" spans="2:17" ht="15" customHeight="1">
      <c r="B35" s="5" t="s">
        <v>58</v>
      </c>
      <c r="C35" s="47" t="s">
        <v>59</v>
      </c>
      <c r="D35" s="105">
        <v>17805</v>
      </c>
      <c r="E35" s="102">
        <v>556560</v>
      </c>
      <c r="F35" s="107">
        <f t="shared" si="2"/>
        <v>3.1991159982751185</v>
      </c>
      <c r="G35" s="105">
        <v>6156</v>
      </c>
      <c r="H35" s="106">
        <f t="shared" si="1"/>
        <v>1.1060802069857698</v>
      </c>
      <c r="I35" s="16"/>
      <c r="J35" s="98" t="s">
        <v>201</v>
      </c>
      <c r="K35" s="108">
        <f>SUM(K30:K34)</f>
        <v>208449</v>
      </c>
      <c r="L35" s="108">
        <f>SUM(L30:L34)</f>
        <v>36866</v>
      </c>
      <c r="M35" s="108">
        <f>SUM(M30:M34)</f>
        <v>245315</v>
      </c>
      <c r="N35" s="105">
        <f>SUM(N30:N34)</f>
        <v>1337255</v>
      </c>
      <c r="O35" s="106">
        <f t="shared" si="3"/>
        <v>15.587827302945211</v>
      </c>
      <c r="P35" s="107">
        <f t="shared" si="4"/>
        <v>2.756841440114264</v>
      </c>
      <c r="Q35" s="107">
        <f t="shared" si="5"/>
        <v>18.344668743059476</v>
      </c>
    </row>
    <row r="36" spans="2:16" ht="15" customHeight="1">
      <c r="B36" s="5" t="s">
        <v>60</v>
      </c>
      <c r="C36" s="47" t="s">
        <v>61</v>
      </c>
      <c r="D36" s="105">
        <v>31679</v>
      </c>
      <c r="E36" s="102">
        <v>452989</v>
      </c>
      <c r="F36" s="107">
        <f t="shared" si="2"/>
        <v>6.993326548768293</v>
      </c>
      <c r="G36" s="105">
        <v>8960</v>
      </c>
      <c r="H36" s="106">
        <f t="shared" si="1"/>
        <v>1.9779729750612045</v>
      </c>
      <c r="I36" s="16"/>
      <c r="J36" s="14"/>
      <c r="K36" s="12"/>
      <c r="L36" s="13"/>
      <c r="P36" s="39"/>
    </row>
    <row r="37" spans="2:12" ht="15" customHeight="1">
      <c r="B37" s="5" t="s">
        <v>62</v>
      </c>
      <c r="C37" s="47" t="s">
        <v>63</v>
      </c>
      <c r="D37" s="105">
        <v>38282</v>
      </c>
      <c r="E37" s="102">
        <v>900322</v>
      </c>
      <c r="F37" s="107">
        <f t="shared" si="2"/>
        <v>4.252034272182619</v>
      </c>
      <c r="G37" s="105">
        <v>12925</v>
      </c>
      <c r="H37" s="106">
        <f t="shared" si="1"/>
        <v>1.4355974862327034</v>
      </c>
      <c r="I37" s="16"/>
      <c r="J37" s="12"/>
      <c r="K37" s="12"/>
      <c r="L37" s="41"/>
    </row>
    <row r="38" spans="2:12" ht="15" customHeight="1">
      <c r="B38" s="5" t="s">
        <v>64</v>
      </c>
      <c r="C38" s="47" t="s">
        <v>65</v>
      </c>
      <c r="D38" s="105">
        <v>3873</v>
      </c>
      <c r="E38" s="102">
        <v>111571</v>
      </c>
      <c r="F38" s="107">
        <f t="shared" si="2"/>
        <v>3.4713321562054658</v>
      </c>
      <c r="G38" s="105">
        <v>1454</v>
      </c>
      <c r="H38" s="106">
        <f t="shared" si="1"/>
        <v>1.3032060302408333</v>
      </c>
      <c r="I38" s="16"/>
      <c r="K38" s="12"/>
      <c r="L38" s="13"/>
    </row>
    <row r="39" spans="2:12" ht="15" customHeight="1">
      <c r="B39" s="5" t="s">
        <v>66</v>
      </c>
      <c r="C39" s="47" t="s">
        <v>67</v>
      </c>
      <c r="D39" s="105">
        <v>41294</v>
      </c>
      <c r="E39" s="102">
        <v>1009988</v>
      </c>
      <c r="F39" s="107">
        <f t="shared" si="2"/>
        <v>4.088563428476378</v>
      </c>
      <c r="G39" s="105">
        <v>14379</v>
      </c>
      <c r="H39" s="106">
        <f t="shared" si="1"/>
        <v>1.4236802813498775</v>
      </c>
      <c r="I39" s="16"/>
      <c r="K39" s="12"/>
      <c r="L39" s="13"/>
    </row>
    <row r="40" spans="2:12" ht="15" customHeight="1">
      <c r="B40" s="5" t="s">
        <v>68</v>
      </c>
      <c r="C40" s="47" t="s">
        <v>69</v>
      </c>
      <c r="D40" s="105">
        <v>42844</v>
      </c>
      <c r="E40" s="102">
        <v>714049</v>
      </c>
      <c r="F40" s="107">
        <f t="shared" si="2"/>
        <v>6.000148449196063</v>
      </c>
      <c r="G40" s="105">
        <v>13751</v>
      </c>
      <c r="H40" s="106">
        <f t="shared" si="1"/>
        <v>1.9257782028964399</v>
      </c>
      <c r="I40" s="16"/>
      <c r="J40" s="27"/>
      <c r="K40" s="12"/>
      <c r="L40" s="13"/>
    </row>
    <row r="41" spans="2:12" ht="15" customHeight="1">
      <c r="B41" s="5" t="s">
        <v>70</v>
      </c>
      <c r="C41" s="47" t="s">
        <v>71</v>
      </c>
      <c r="D41" s="105">
        <v>17580</v>
      </c>
      <c r="E41" s="102">
        <v>672357</v>
      </c>
      <c r="F41" s="107">
        <f t="shared" si="2"/>
        <v>2.6146823785578195</v>
      </c>
      <c r="G41" s="105">
        <v>8414</v>
      </c>
      <c r="H41" s="106">
        <f t="shared" si="1"/>
        <v>1.2514185172460464</v>
      </c>
      <c r="I41" s="16"/>
      <c r="J41" s="27"/>
      <c r="K41" s="12"/>
      <c r="L41" s="13"/>
    </row>
    <row r="42" spans="2:12" ht="15" customHeight="1">
      <c r="B42" s="5" t="s">
        <v>72</v>
      </c>
      <c r="C42" s="47" t="s">
        <v>73</v>
      </c>
      <c r="D42" s="105">
        <v>4952</v>
      </c>
      <c r="E42" s="102">
        <v>129778</v>
      </c>
      <c r="F42" s="107">
        <f t="shared" si="2"/>
        <v>3.815746890844365</v>
      </c>
      <c r="G42" s="105">
        <v>2181</v>
      </c>
      <c r="H42" s="106">
        <f t="shared" si="1"/>
        <v>1.6805621908181665</v>
      </c>
      <c r="I42" s="16"/>
      <c r="J42" s="27"/>
      <c r="K42" s="12"/>
      <c r="L42" s="13"/>
    </row>
    <row r="43" spans="2:12" ht="15" customHeight="1">
      <c r="B43" s="5" t="s">
        <v>74</v>
      </c>
      <c r="C43" s="47" t="s">
        <v>75</v>
      </c>
      <c r="D43" s="105">
        <v>13515</v>
      </c>
      <c r="E43" s="102">
        <v>378504</v>
      </c>
      <c r="F43" s="107">
        <f t="shared" si="2"/>
        <v>3.5706359774269227</v>
      </c>
      <c r="G43" s="105">
        <v>5538</v>
      </c>
      <c r="H43" s="106">
        <f t="shared" si="1"/>
        <v>1.4631285270433072</v>
      </c>
      <c r="I43" s="16"/>
      <c r="J43" s="12"/>
      <c r="K43" s="12"/>
      <c r="L43" s="13"/>
    </row>
    <row r="44" spans="2:12" ht="15" customHeight="1">
      <c r="B44" s="5" t="s">
        <v>76</v>
      </c>
      <c r="C44" s="47" t="s">
        <v>77</v>
      </c>
      <c r="D44" s="105">
        <v>25259</v>
      </c>
      <c r="E44" s="102">
        <v>795393</v>
      </c>
      <c r="F44" s="107">
        <f t="shared" si="2"/>
        <v>3.175662848428387</v>
      </c>
      <c r="G44" s="105">
        <v>9858</v>
      </c>
      <c r="H44" s="106">
        <f t="shared" si="1"/>
        <v>1.239387321739065</v>
      </c>
      <c r="I44" s="16"/>
      <c r="J44" s="14"/>
      <c r="K44" s="12"/>
      <c r="L44" s="13"/>
    </row>
    <row r="45" spans="2:12" ht="15" customHeight="1">
      <c r="B45" s="5" t="s">
        <v>78</v>
      </c>
      <c r="C45" s="47" t="s">
        <v>79</v>
      </c>
      <c r="D45" s="105">
        <v>3946</v>
      </c>
      <c r="E45" s="102">
        <v>156644</v>
      </c>
      <c r="F45" s="107">
        <f t="shared" si="2"/>
        <v>2.5190878680319706</v>
      </c>
      <c r="G45" s="105">
        <v>2055</v>
      </c>
      <c r="H45" s="106">
        <f t="shared" si="1"/>
        <v>1.3118919333009882</v>
      </c>
      <c r="I45" s="16"/>
      <c r="J45" s="14"/>
      <c r="K45" s="12"/>
      <c r="L45" s="13"/>
    </row>
    <row r="46" spans="2:12" ht="15" customHeight="1">
      <c r="B46" s="5" t="s">
        <v>80</v>
      </c>
      <c r="C46" s="47" t="s">
        <v>81</v>
      </c>
      <c r="D46" s="105">
        <v>7809</v>
      </c>
      <c r="E46" s="102">
        <v>245335</v>
      </c>
      <c r="F46" s="107">
        <f t="shared" si="2"/>
        <v>3.182994680742658</v>
      </c>
      <c r="G46" s="105">
        <v>3239</v>
      </c>
      <c r="H46" s="106">
        <f t="shared" si="1"/>
        <v>1.3202355962255692</v>
      </c>
      <c r="I46" s="16"/>
      <c r="J46" s="12"/>
      <c r="K46" s="12"/>
      <c r="L46" s="13"/>
    </row>
    <row r="47" spans="2:12" ht="15" customHeight="1">
      <c r="B47" s="5" t="s">
        <v>82</v>
      </c>
      <c r="C47" s="47" t="s">
        <v>83</v>
      </c>
      <c r="D47" s="105">
        <v>7344</v>
      </c>
      <c r="E47" s="102">
        <v>197811</v>
      </c>
      <c r="F47" s="107">
        <f t="shared" si="2"/>
        <v>3.712634787751945</v>
      </c>
      <c r="G47" s="105">
        <v>2735</v>
      </c>
      <c r="H47" s="106">
        <f t="shared" si="1"/>
        <v>1.3826329172796255</v>
      </c>
      <c r="I47" s="16"/>
      <c r="J47" s="12"/>
      <c r="K47" s="12"/>
      <c r="L47" s="13"/>
    </row>
    <row r="48" spans="2:12" ht="15" customHeight="1">
      <c r="B48" s="5" t="s">
        <v>84</v>
      </c>
      <c r="C48" s="47" t="s">
        <v>85</v>
      </c>
      <c r="D48" s="105">
        <v>17380</v>
      </c>
      <c r="E48" s="102">
        <v>458004</v>
      </c>
      <c r="F48" s="107">
        <f t="shared" si="2"/>
        <v>3.7947266836097504</v>
      </c>
      <c r="G48" s="105">
        <v>6664</v>
      </c>
      <c r="H48" s="106">
        <f t="shared" si="1"/>
        <v>1.4550091265578466</v>
      </c>
      <c r="I48" s="16"/>
      <c r="J48" s="12"/>
      <c r="K48" s="12"/>
      <c r="L48" s="13"/>
    </row>
    <row r="49" spans="2:12" ht="15" customHeight="1">
      <c r="B49" s="5" t="s">
        <v>86</v>
      </c>
      <c r="C49" s="47" t="s">
        <v>87</v>
      </c>
      <c r="D49" s="105">
        <v>3255</v>
      </c>
      <c r="E49" s="102">
        <v>136397</v>
      </c>
      <c r="F49" s="107">
        <f t="shared" si="2"/>
        <v>2.3864161235217782</v>
      </c>
      <c r="G49" s="105">
        <v>1706</v>
      </c>
      <c r="H49" s="106">
        <f t="shared" si="1"/>
        <v>1.2507606472283115</v>
      </c>
      <c r="I49" s="16"/>
      <c r="J49" s="14"/>
      <c r="K49" s="12"/>
      <c r="L49" s="13"/>
    </row>
    <row r="50" spans="2:12" ht="15" customHeight="1">
      <c r="B50" s="5" t="s">
        <v>88</v>
      </c>
      <c r="C50" s="47" t="s">
        <v>89</v>
      </c>
      <c r="D50" s="105">
        <v>29848</v>
      </c>
      <c r="E50" s="102">
        <v>871368</v>
      </c>
      <c r="F50" s="107">
        <f t="shared" si="2"/>
        <v>3.4254184225264184</v>
      </c>
      <c r="G50" s="105">
        <v>11964</v>
      </c>
      <c r="H50" s="106">
        <f t="shared" si="1"/>
        <v>1.373013468477153</v>
      </c>
      <c r="I50" s="16"/>
      <c r="J50" s="12"/>
      <c r="K50" s="12"/>
      <c r="L50" s="13"/>
    </row>
    <row r="51" spans="2:12" ht="15" customHeight="1">
      <c r="B51" s="5" t="s">
        <v>90</v>
      </c>
      <c r="C51" s="47" t="s">
        <v>91</v>
      </c>
      <c r="D51" s="105">
        <v>15345</v>
      </c>
      <c r="E51" s="102">
        <v>415608</v>
      </c>
      <c r="F51" s="107">
        <f t="shared" si="2"/>
        <v>3.6921810937229314</v>
      </c>
      <c r="G51" s="105">
        <v>5928</v>
      </c>
      <c r="H51" s="106">
        <f t="shared" si="1"/>
        <v>1.4263440549748803</v>
      </c>
      <c r="I51" s="16"/>
      <c r="J51" s="14"/>
      <c r="K51" s="12"/>
      <c r="L51" s="13"/>
    </row>
    <row r="52" spans="2:12" ht="15" customHeight="1">
      <c r="B52" s="5" t="s">
        <v>92</v>
      </c>
      <c r="C52" s="47" t="s">
        <v>93</v>
      </c>
      <c r="D52" s="105">
        <v>3678</v>
      </c>
      <c r="E52" s="102">
        <v>99170</v>
      </c>
      <c r="F52" s="107">
        <f t="shared" si="2"/>
        <v>3.7087828980538466</v>
      </c>
      <c r="G52" s="105">
        <v>1536</v>
      </c>
      <c r="H52" s="106">
        <f t="shared" si="1"/>
        <v>1.5488555006554403</v>
      </c>
      <c r="I52" s="16"/>
      <c r="J52" s="14"/>
      <c r="K52" s="12"/>
      <c r="L52" s="13"/>
    </row>
    <row r="53" spans="2:12" ht="15" customHeight="1">
      <c r="B53" s="5" t="s">
        <v>94</v>
      </c>
      <c r="C53" s="47" t="s">
        <v>95</v>
      </c>
      <c r="D53" s="105">
        <v>9712</v>
      </c>
      <c r="E53" s="102">
        <v>195762</v>
      </c>
      <c r="F53" s="107">
        <f t="shared" si="2"/>
        <v>4.961126265567373</v>
      </c>
      <c r="G53" s="105">
        <v>3484</v>
      </c>
      <c r="H53" s="106">
        <f t="shared" si="1"/>
        <v>1.779712099385989</v>
      </c>
      <c r="I53" s="16"/>
      <c r="J53" s="14"/>
      <c r="K53" s="12"/>
      <c r="L53" s="13"/>
    </row>
    <row r="54" spans="2:12" ht="15" customHeight="1">
      <c r="B54" s="5" t="s">
        <v>96</v>
      </c>
      <c r="C54" s="47" t="s">
        <v>97</v>
      </c>
      <c r="D54" s="105">
        <v>1220</v>
      </c>
      <c r="E54" s="102">
        <v>45514</v>
      </c>
      <c r="F54" s="107">
        <f t="shared" si="2"/>
        <v>2.6804939139605395</v>
      </c>
      <c r="G54" s="105">
        <v>572</v>
      </c>
      <c r="H54" s="106">
        <f t="shared" si="1"/>
        <v>1.256756162938876</v>
      </c>
      <c r="I54" s="16"/>
      <c r="J54" s="12"/>
      <c r="K54" s="12"/>
      <c r="L54" s="13"/>
    </row>
    <row r="55" spans="2:12" ht="15" customHeight="1">
      <c r="B55" s="5" t="s">
        <v>98</v>
      </c>
      <c r="C55" s="47" t="s">
        <v>99</v>
      </c>
      <c r="D55" s="105">
        <v>16583</v>
      </c>
      <c r="E55" s="102">
        <v>502496</v>
      </c>
      <c r="F55" s="107">
        <f t="shared" si="2"/>
        <v>3.3001257721454498</v>
      </c>
      <c r="G55" s="105">
        <v>6842</v>
      </c>
      <c r="H55" s="106">
        <f t="shared" si="1"/>
        <v>1.3616028784308731</v>
      </c>
      <c r="I55" s="16"/>
      <c r="J55" s="14"/>
      <c r="K55" s="12"/>
      <c r="L55" s="13"/>
    </row>
    <row r="56" spans="2:12" ht="15" customHeight="1">
      <c r="B56" s="5" t="s">
        <v>100</v>
      </c>
      <c r="C56" s="47" t="s">
        <v>101</v>
      </c>
      <c r="D56" s="105">
        <v>8379</v>
      </c>
      <c r="E56" s="102">
        <v>298360</v>
      </c>
      <c r="F56" s="107">
        <f t="shared" si="2"/>
        <v>2.8083523260490684</v>
      </c>
      <c r="G56" s="105">
        <v>4135</v>
      </c>
      <c r="H56" s="106">
        <f t="shared" si="1"/>
        <v>1.3859096393618449</v>
      </c>
      <c r="I56" s="16"/>
      <c r="J56" s="12"/>
      <c r="K56" s="12"/>
      <c r="L56" s="13"/>
    </row>
    <row r="57" spans="2:12" ht="15" customHeight="1">
      <c r="B57" s="5" t="s">
        <v>102</v>
      </c>
      <c r="C57" s="47" t="s">
        <v>103</v>
      </c>
      <c r="D57" s="105">
        <v>13688</v>
      </c>
      <c r="E57" s="102">
        <v>364829</v>
      </c>
      <c r="F57" s="107">
        <f t="shared" si="2"/>
        <v>3.7518947232813185</v>
      </c>
      <c r="G57" s="105">
        <v>5026</v>
      </c>
      <c r="H57" s="106">
        <f t="shared" si="1"/>
        <v>1.3776317123912847</v>
      </c>
      <c r="I57" s="16"/>
      <c r="J57" s="12"/>
      <c r="K57" s="12"/>
      <c r="L57" s="13"/>
    </row>
    <row r="58" spans="2:12" ht="15" customHeight="1">
      <c r="B58" s="5" t="s">
        <v>104</v>
      </c>
      <c r="C58" s="47" t="s">
        <v>105</v>
      </c>
      <c r="D58" s="105">
        <v>4548</v>
      </c>
      <c r="E58" s="102">
        <v>107545</v>
      </c>
      <c r="F58" s="107">
        <f t="shared" si="2"/>
        <v>4.228927425728765</v>
      </c>
      <c r="G58" s="105">
        <v>1918</v>
      </c>
      <c r="H58" s="106">
        <f t="shared" si="1"/>
        <v>1.78343949044586</v>
      </c>
      <c r="I58" s="16"/>
      <c r="J58" s="12"/>
      <c r="K58" s="12"/>
      <c r="L58" s="13"/>
    </row>
    <row r="59" spans="2:12" ht="15" customHeight="1">
      <c r="B59" s="5" t="s">
        <v>106</v>
      </c>
      <c r="C59" s="47" t="s">
        <v>107</v>
      </c>
      <c r="D59" s="105">
        <v>3993</v>
      </c>
      <c r="E59" s="102">
        <v>183077</v>
      </c>
      <c r="F59" s="107">
        <f aca="true" t="shared" si="6" ref="F59:F90">D59/E59*100</f>
        <v>2.181049503760713</v>
      </c>
      <c r="G59" s="105">
        <v>1950</v>
      </c>
      <c r="H59" s="106">
        <f t="shared" si="1"/>
        <v>1.0651256028884022</v>
      </c>
      <c r="I59" s="16"/>
      <c r="J59" s="14"/>
      <c r="K59" s="12"/>
      <c r="L59" s="13"/>
    </row>
    <row r="60" spans="2:12" ht="15" customHeight="1">
      <c r="B60" s="5" t="s">
        <v>108</v>
      </c>
      <c r="C60" s="47" t="s">
        <v>109</v>
      </c>
      <c r="D60" s="105">
        <v>23297</v>
      </c>
      <c r="E60" s="102">
        <v>469008</v>
      </c>
      <c r="F60" s="107">
        <f t="shared" si="6"/>
        <v>4.967292668781769</v>
      </c>
      <c r="G60" s="105">
        <v>7125</v>
      </c>
      <c r="H60" s="106">
        <f t="shared" si="1"/>
        <v>1.5191638522157405</v>
      </c>
      <c r="I60" s="16"/>
      <c r="J60" s="14"/>
      <c r="K60" s="12"/>
      <c r="L60" s="13"/>
    </row>
    <row r="61" spans="2:12" ht="15" customHeight="1">
      <c r="B61" s="5" t="s">
        <v>110</v>
      </c>
      <c r="C61" s="47" t="s">
        <v>111</v>
      </c>
      <c r="D61" s="105">
        <v>5342</v>
      </c>
      <c r="E61" s="102">
        <v>116667</v>
      </c>
      <c r="F61" s="107">
        <f t="shared" si="6"/>
        <v>4.578844060445542</v>
      </c>
      <c r="G61" s="105">
        <v>1928</v>
      </c>
      <c r="H61" s="106">
        <f t="shared" si="1"/>
        <v>1.6525667069522658</v>
      </c>
      <c r="I61" s="16"/>
      <c r="J61" s="12"/>
      <c r="K61" s="12"/>
      <c r="L61" s="13"/>
    </row>
    <row r="62" spans="2:12" ht="15" customHeight="1">
      <c r="B62" s="5" t="s">
        <v>112</v>
      </c>
      <c r="C62" s="47" t="s">
        <v>113</v>
      </c>
      <c r="D62" s="105">
        <v>14297</v>
      </c>
      <c r="E62" s="102">
        <v>448472</v>
      </c>
      <c r="F62" s="107">
        <f t="shared" si="6"/>
        <v>3.187935924650814</v>
      </c>
      <c r="G62" s="105">
        <v>5617</v>
      </c>
      <c r="H62" s="106">
        <f t="shared" si="1"/>
        <v>1.2524750709074368</v>
      </c>
      <c r="I62" s="16"/>
      <c r="J62" s="12"/>
      <c r="K62" s="12"/>
      <c r="L62" s="13"/>
    </row>
    <row r="63" spans="2:12" ht="15" customHeight="1">
      <c r="B63" s="5" t="s">
        <v>114</v>
      </c>
      <c r="C63" s="47" t="s">
        <v>115</v>
      </c>
      <c r="D63" s="105">
        <v>28674</v>
      </c>
      <c r="E63" s="102">
        <v>672053</v>
      </c>
      <c r="F63" s="107">
        <f t="shared" si="6"/>
        <v>4.266627780844665</v>
      </c>
      <c r="G63" s="105">
        <v>9751</v>
      </c>
      <c r="H63" s="106">
        <f t="shared" si="1"/>
        <v>1.4509272334176027</v>
      </c>
      <c r="I63" s="16"/>
      <c r="J63" s="12"/>
      <c r="K63" s="12"/>
      <c r="L63" s="13"/>
    </row>
    <row r="64" spans="2:12" ht="15" customHeight="1">
      <c r="B64" s="5" t="s">
        <v>116</v>
      </c>
      <c r="C64" s="47" t="s">
        <v>117</v>
      </c>
      <c r="D64" s="105">
        <v>5885</v>
      </c>
      <c r="E64" s="102">
        <v>120722</v>
      </c>
      <c r="F64" s="107">
        <f t="shared" si="6"/>
        <v>4.874836400987393</v>
      </c>
      <c r="G64" s="105">
        <v>2174</v>
      </c>
      <c r="H64" s="106">
        <f t="shared" si="1"/>
        <v>1.8008316628286476</v>
      </c>
      <c r="I64" s="16"/>
      <c r="J64" s="14"/>
      <c r="K64" s="12"/>
      <c r="L64" s="13"/>
    </row>
    <row r="65" spans="2:12" ht="15" customHeight="1">
      <c r="B65" s="5" t="s">
        <v>118</v>
      </c>
      <c r="C65" s="47" t="s">
        <v>119</v>
      </c>
      <c r="D65" s="105">
        <v>116865</v>
      </c>
      <c r="E65" s="102">
        <v>1681752</v>
      </c>
      <c r="F65" s="107">
        <f t="shared" si="6"/>
        <v>6.9490031823955025</v>
      </c>
      <c r="G65" s="105">
        <v>35771</v>
      </c>
      <c r="H65" s="106">
        <f t="shared" si="1"/>
        <v>2.127008024964442</v>
      </c>
      <c r="I65" s="16"/>
      <c r="J65" s="12"/>
      <c r="K65" s="12"/>
      <c r="L65" s="13"/>
    </row>
    <row r="66" spans="2:12" ht="15" customHeight="1">
      <c r="B66" s="5" t="s">
        <v>120</v>
      </c>
      <c r="C66" s="47" t="s">
        <v>121</v>
      </c>
      <c r="D66" s="105">
        <v>19929</v>
      </c>
      <c r="E66" s="102">
        <v>526691</v>
      </c>
      <c r="F66" s="107">
        <f t="shared" si="6"/>
        <v>3.7838125200544535</v>
      </c>
      <c r="G66" s="105">
        <v>6811</v>
      </c>
      <c r="H66" s="106">
        <f t="shared" si="1"/>
        <v>1.2931681004611812</v>
      </c>
      <c r="I66" s="16"/>
      <c r="J66" s="14"/>
      <c r="K66" s="12"/>
      <c r="L66" s="13"/>
    </row>
    <row r="67" spans="2:12" ht="15" customHeight="1">
      <c r="B67" s="5" t="s">
        <v>122</v>
      </c>
      <c r="C67" s="47" t="s">
        <v>123</v>
      </c>
      <c r="D67" s="105">
        <v>7325</v>
      </c>
      <c r="E67" s="102">
        <v>167443</v>
      </c>
      <c r="F67" s="107">
        <f t="shared" si="6"/>
        <v>4.374623006037876</v>
      </c>
      <c r="G67" s="105">
        <v>2648</v>
      </c>
      <c r="H67" s="106">
        <f t="shared" si="1"/>
        <v>1.5814336819096646</v>
      </c>
      <c r="I67" s="16"/>
      <c r="J67" s="14"/>
      <c r="K67" s="12"/>
      <c r="L67" s="13"/>
    </row>
    <row r="68" spans="2:12" ht="15" customHeight="1">
      <c r="B68" s="5" t="s">
        <v>124</v>
      </c>
      <c r="C68" s="47" t="s">
        <v>125</v>
      </c>
      <c r="D68" s="105">
        <v>59200</v>
      </c>
      <c r="E68" s="102">
        <v>927225</v>
      </c>
      <c r="F68" s="107">
        <f t="shared" si="6"/>
        <v>6.384642346787457</v>
      </c>
      <c r="G68" s="105">
        <v>21546</v>
      </c>
      <c r="H68" s="106">
        <f t="shared" si="1"/>
        <v>2.3237078379034215</v>
      </c>
      <c r="I68" s="16"/>
      <c r="J68" s="12"/>
      <c r="K68" s="12"/>
      <c r="L68" s="13"/>
    </row>
    <row r="69" spans="2:12" ht="15" customHeight="1">
      <c r="B69" s="5" t="s">
        <v>126</v>
      </c>
      <c r="C69" s="47" t="s">
        <v>127</v>
      </c>
      <c r="D69" s="105">
        <v>15609</v>
      </c>
      <c r="E69" s="102">
        <v>408863</v>
      </c>
      <c r="F69" s="107">
        <f t="shared" si="6"/>
        <v>3.817660194245994</v>
      </c>
      <c r="G69" s="105">
        <v>6188</v>
      </c>
      <c r="H69" s="106">
        <f t="shared" si="1"/>
        <v>1.5134653906076119</v>
      </c>
      <c r="I69" s="16"/>
      <c r="J69" s="14"/>
      <c r="K69" s="12"/>
      <c r="L69" s="13"/>
    </row>
    <row r="70" spans="2:12" ht="15" customHeight="1">
      <c r="B70" s="5" t="s">
        <v>128</v>
      </c>
      <c r="C70" s="47" t="s">
        <v>129</v>
      </c>
      <c r="D70" s="105">
        <v>14848</v>
      </c>
      <c r="E70" s="102">
        <v>413074</v>
      </c>
      <c r="F70" s="107">
        <f t="shared" si="6"/>
        <v>3.594513331751696</v>
      </c>
      <c r="G70" s="105">
        <v>5964</v>
      </c>
      <c r="H70" s="106">
        <f t="shared" si="1"/>
        <v>1.4438090995802204</v>
      </c>
      <c r="I70" s="16"/>
      <c r="J70" s="14"/>
      <c r="K70" s="12"/>
      <c r="L70" s="13"/>
    </row>
    <row r="71" spans="2:12" ht="15" customHeight="1">
      <c r="B71" s="5" t="s">
        <v>130</v>
      </c>
      <c r="C71" s="47" t="s">
        <v>131</v>
      </c>
      <c r="D71" s="105">
        <v>5580</v>
      </c>
      <c r="E71" s="102">
        <v>134881</v>
      </c>
      <c r="F71" s="107">
        <f t="shared" si="6"/>
        <v>4.136980004596644</v>
      </c>
      <c r="G71" s="105">
        <v>2091</v>
      </c>
      <c r="H71" s="106">
        <f aca="true" t="shared" si="7" ref="H71:H106">G71/E71*100</f>
        <v>1.5502554103246566</v>
      </c>
      <c r="I71" s="16"/>
      <c r="J71" s="12"/>
      <c r="K71" s="12"/>
      <c r="L71" s="13"/>
    </row>
    <row r="72" spans="2:12" ht="15" customHeight="1">
      <c r="B72" s="5" t="s">
        <v>132</v>
      </c>
      <c r="C72" s="47" t="s">
        <v>133</v>
      </c>
      <c r="D72" s="105">
        <v>21889</v>
      </c>
      <c r="E72" s="102">
        <v>277468</v>
      </c>
      <c r="F72" s="107">
        <f t="shared" si="6"/>
        <v>7.8888376317269016</v>
      </c>
      <c r="G72" s="105">
        <v>6482</v>
      </c>
      <c r="H72" s="106">
        <f t="shared" si="7"/>
        <v>2.3361252468753153</v>
      </c>
      <c r="I72" s="16"/>
      <c r="J72" s="12"/>
      <c r="K72" s="12"/>
      <c r="L72" s="13"/>
    </row>
    <row r="73" spans="2:12" ht="15" customHeight="1">
      <c r="B73" s="5" t="s">
        <v>134</v>
      </c>
      <c r="C73" s="47" t="s">
        <v>135</v>
      </c>
      <c r="D73" s="105">
        <v>28548</v>
      </c>
      <c r="E73" s="102">
        <v>734850</v>
      </c>
      <c r="F73" s="107">
        <f t="shared" si="6"/>
        <v>3.8848744641763626</v>
      </c>
      <c r="G73" s="105">
        <v>10478</v>
      </c>
      <c r="H73" s="106">
        <f t="shared" si="7"/>
        <v>1.4258692250119072</v>
      </c>
      <c r="I73" s="16"/>
      <c r="J73" s="14"/>
      <c r="K73" s="12"/>
      <c r="L73" s="13"/>
    </row>
    <row r="74" spans="2:12" ht="15" customHeight="1">
      <c r="B74" s="5" t="s">
        <v>136</v>
      </c>
      <c r="C74" s="47" t="s">
        <v>137</v>
      </c>
      <c r="D74" s="105">
        <v>17597</v>
      </c>
      <c r="E74" s="102">
        <v>485139</v>
      </c>
      <c r="F74" s="107">
        <f t="shared" si="6"/>
        <v>3.627207872382966</v>
      </c>
      <c r="G74" s="105">
        <v>6444</v>
      </c>
      <c r="H74" s="106">
        <f t="shared" si="7"/>
        <v>1.3282791117597224</v>
      </c>
      <c r="I74" s="16"/>
      <c r="J74" s="12"/>
      <c r="K74" s="12"/>
      <c r="L74" s="13"/>
    </row>
    <row r="75" spans="2:12" ht="15" customHeight="1">
      <c r="B75" s="5" t="s">
        <v>138</v>
      </c>
      <c r="C75" s="47" t="s">
        <v>139</v>
      </c>
      <c r="D75" s="105">
        <v>46350</v>
      </c>
      <c r="E75" s="102">
        <v>1184923</v>
      </c>
      <c r="F75" s="107">
        <f t="shared" si="6"/>
        <v>3.9116465795667734</v>
      </c>
      <c r="G75" s="105">
        <v>15613</v>
      </c>
      <c r="H75" s="106">
        <f t="shared" si="7"/>
        <v>1.3176383613112412</v>
      </c>
      <c r="I75" s="16"/>
      <c r="J75" s="12"/>
      <c r="K75" s="12"/>
      <c r="L75" s="13"/>
    </row>
    <row r="76" spans="2:12" ht="15" customHeight="1">
      <c r="B76" s="5" t="s">
        <v>140</v>
      </c>
      <c r="C76" s="47" t="s">
        <v>141</v>
      </c>
      <c r="D76" s="105">
        <v>4895</v>
      </c>
      <c r="E76" s="102">
        <v>143984</v>
      </c>
      <c r="F76" s="107">
        <f t="shared" si="6"/>
        <v>3.399683298144238</v>
      </c>
      <c r="G76" s="105">
        <v>2163</v>
      </c>
      <c r="H76" s="106">
        <f t="shared" si="7"/>
        <v>1.5022502500277808</v>
      </c>
      <c r="I76" s="16"/>
      <c r="J76" s="14"/>
      <c r="K76" s="12"/>
      <c r="L76" s="13"/>
    </row>
    <row r="77" spans="2:12" ht="15" customHeight="1">
      <c r="B77" s="5" t="s">
        <v>142</v>
      </c>
      <c r="C77" s="47" t="s">
        <v>143</v>
      </c>
      <c r="D77" s="105">
        <v>10775</v>
      </c>
      <c r="E77" s="102">
        <v>328361</v>
      </c>
      <c r="F77" s="107">
        <f t="shared" si="6"/>
        <v>3.281449380407539</v>
      </c>
      <c r="G77" s="105">
        <v>4605</v>
      </c>
      <c r="H77" s="106">
        <f t="shared" si="7"/>
        <v>1.4024198976126885</v>
      </c>
      <c r="I77" s="16"/>
      <c r="J77" s="12"/>
      <c r="K77" s="12"/>
      <c r="L77" s="13"/>
    </row>
    <row r="78" spans="2:12" ht="15" customHeight="1">
      <c r="B78" s="5" t="s">
        <v>144</v>
      </c>
      <c r="C78" s="47" t="s">
        <v>145</v>
      </c>
      <c r="D78" s="105">
        <v>12097</v>
      </c>
      <c r="E78" s="102">
        <v>345161</v>
      </c>
      <c r="F78" s="107">
        <f t="shared" si="6"/>
        <v>3.5047412656702233</v>
      </c>
      <c r="G78" s="105">
        <v>4737</v>
      </c>
      <c r="H78" s="106">
        <f t="shared" si="7"/>
        <v>1.3724030235165618</v>
      </c>
      <c r="I78" s="16"/>
      <c r="J78" s="14"/>
      <c r="K78" s="12"/>
      <c r="L78" s="13"/>
    </row>
    <row r="79" spans="2:12" ht="15" customHeight="1">
      <c r="B79" s="5" t="s">
        <v>146</v>
      </c>
      <c r="C79" s="47" t="s">
        <v>147</v>
      </c>
      <c r="D79" s="105">
        <v>5612</v>
      </c>
      <c r="E79" s="102">
        <v>271635</v>
      </c>
      <c r="F79" s="107">
        <f t="shared" si="6"/>
        <v>2.066007694148398</v>
      </c>
      <c r="G79" s="105">
        <v>2427</v>
      </c>
      <c r="H79" s="106">
        <f t="shared" si="7"/>
        <v>0.8934783809155667</v>
      </c>
      <c r="I79" s="16"/>
      <c r="J79" s="14"/>
      <c r="K79" s="12"/>
      <c r="L79" s="13"/>
    </row>
    <row r="80" spans="2:12" ht="15" customHeight="1">
      <c r="B80" s="5" t="s">
        <v>148</v>
      </c>
      <c r="C80" s="47" t="s">
        <v>149</v>
      </c>
      <c r="D80" s="105">
        <v>8293</v>
      </c>
      <c r="E80" s="102">
        <v>521128</v>
      </c>
      <c r="F80" s="107">
        <f t="shared" si="6"/>
        <v>1.5913556746135304</v>
      </c>
      <c r="G80" s="105">
        <v>3710</v>
      </c>
      <c r="H80" s="106">
        <f t="shared" si="7"/>
        <v>0.7119172257103821</v>
      </c>
      <c r="I80" s="16"/>
      <c r="J80" s="12"/>
      <c r="K80" s="12"/>
      <c r="L80" s="13"/>
    </row>
    <row r="81" spans="2:12" ht="15" customHeight="1">
      <c r="B81" s="5" t="s">
        <v>150</v>
      </c>
      <c r="C81" s="47" t="s">
        <v>151</v>
      </c>
      <c r="D81" s="105">
        <v>67017</v>
      </c>
      <c r="E81" s="102">
        <v>1525236</v>
      </c>
      <c r="F81" s="107">
        <f t="shared" si="6"/>
        <v>4.3938774065128285</v>
      </c>
      <c r="G81" s="105">
        <v>16244</v>
      </c>
      <c r="H81" s="106">
        <f t="shared" si="7"/>
        <v>1.0650155123534981</v>
      </c>
      <c r="I81" s="16"/>
      <c r="J81" s="14"/>
      <c r="K81" s="12"/>
      <c r="L81" s="13"/>
    </row>
    <row r="82" spans="2:12" ht="15" customHeight="1">
      <c r="B82" s="5" t="s">
        <v>152</v>
      </c>
      <c r="C82" s="47" t="s">
        <v>153</v>
      </c>
      <c r="D82" s="105">
        <v>41955</v>
      </c>
      <c r="E82" s="102">
        <v>793831</v>
      </c>
      <c r="F82" s="107">
        <f t="shared" si="6"/>
        <v>5.285129958391647</v>
      </c>
      <c r="G82" s="105">
        <v>13712</v>
      </c>
      <c r="H82" s="106">
        <f t="shared" si="7"/>
        <v>1.7273197947674002</v>
      </c>
      <c r="I82" s="16"/>
      <c r="J82" s="14"/>
      <c r="K82" s="12"/>
      <c r="L82" s="13"/>
    </row>
    <row r="83" spans="2:12" ht="15" customHeight="1">
      <c r="B83" s="5" t="s">
        <v>154</v>
      </c>
      <c r="C83" s="47" t="s">
        <v>155</v>
      </c>
      <c r="D83" s="105">
        <v>30251</v>
      </c>
      <c r="E83" s="102">
        <v>913094</v>
      </c>
      <c r="F83" s="107">
        <f t="shared" si="6"/>
        <v>3.313021441385005</v>
      </c>
      <c r="G83" s="105">
        <v>9866</v>
      </c>
      <c r="H83" s="106">
        <f t="shared" si="7"/>
        <v>1.0805021169780986</v>
      </c>
      <c r="I83" s="16"/>
      <c r="J83" s="12"/>
      <c r="K83" s="12"/>
      <c r="L83" s="13"/>
    </row>
    <row r="84" spans="2:12" ht="15" customHeight="1">
      <c r="B84" s="5" t="s">
        <v>156</v>
      </c>
      <c r="C84" s="47" t="s">
        <v>157</v>
      </c>
      <c r="D84" s="105">
        <v>23455</v>
      </c>
      <c r="E84" s="102">
        <v>907361</v>
      </c>
      <c r="F84" s="107">
        <f t="shared" si="6"/>
        <v>2.5849689373909612</v>
      </c>
      <c r="G84" s="105">
        <v>8225</v>
      </c>
      <c r="H84" s="106">
        <f t="shared" si="7"/>
        <v>0.9064749311464787</v>
      </c>
      <c r="I84" s="16"/>
      <c r="J84" s="14"/>
      <c r="K84" s="12"/>
      <c r="L84" s="13"/>
    </row>
    <row r="85" spans="2:12" ht="15" customHeight="1">
      <c r="B85" s="5" t="s">
        <v>158</v>
      </c>
      <c r="C85" s="47" t="s">
        <v>159</v>
      </c>
      <c r="D85" s="105">
        <v>6981</v>
      </c>
      <c r="E85" s="102">
        <v>224493</v>
      </c>
      <c r="F85" s="107">
        <f t="shared" si="6"/>
        <v>3.109673798292152</v>
      </c>
      <c r="G85" s="105">
        <v>3171</v>
      </c>
      <c r="H85" s="106">
        <f t="shared" si="7"/>
        <v>1.4125162031778273</v>
      </c>
      <c r="I85" s="16"/>
      <c r="J85" s="14"/>
      <c r="K85" s="12"/>
      <c r="L85" s="13"/>
    </row>
    <row r="86" spans="2:12" ht="15" customHeight="1">
      <c r="B86" s="5" t="s">
        <v>160</v>
      </c>
      <c r="C86" s="47" t="s">
        <v>161</v>
      </c>
      <c r="D86" s="105">
        <v>19090</v>
      </c>
      <c r="E86" s="102">
        <v>360891</v>
      </c>
      <c r="F86" s="107">
        <f t="shared" si="6"/>
        <v>5.289685805409389</v>
      </c>
      <c r="G86" s="105">
        <v>6937</v>
      </c>
      <c r="H86" s="106">
        <f t="shared" si="7"/>
        <v>1.9221870315413794</v>
      </c>
      <c r="I86" s="16"/>
      <c r="J86" s="12"/>
      <c r="K86" s="12"/>
      <c r="L86" s="13"/>
    </row>
    <row r="87" spans="2:12" ht="15" customHeight="1">
      <c r="B87" s="5" t="s">
        <v>162</v>
      </c>
      <c r="C87" s="47" t="s">
        <v>163</v>
      </c>
      <c r="D87" s="105">
        <v>10599</v>
      </c>
      <c r="E87" s="102">
        <v>229681</v>
      </c>
      <c r="F87" s="107">
        <f t="shared" si="6"/>
        <v>4.614661204017747</v>
      </c>
      <c r="G87" s="105">
        <v>3657</v>
      </c>
      <c r="H87" s="106">
        <f t="shared" si="7"/>
        <v>1.5922083237185487</v>
      </c>
      <c r="I87" s="16"/>
      <c r="J87" s="14"/>
      <c r="K87" s="12"/>
      <c r="L87" s="13"/>
    </row>
    <row r="88" spans="2:12" ht="15" customHeight="1">
      <c r="B88" s="5" t="s">
        <v>164</v>
      </c>
      <c r="C88" s="47" t="s">
        <v>165</v>
      </c>
      <c r="D88" s="105">
        <v>6960</v>
      </c>
      <c r="E88" s="102">
        <v>154643</v>
      </c>
      <c r="F88" s="107">
        <f t="shared" si="6"/>
        <v>4.500688682966575</v>
      </c>
      <c r="G88" s="105">
        <v>2824</v>
      </c>
      <c r="H88" s="106">
        <f t="shared" si="7"/>
        <v>1.8261415001002308</v>
      </c>
      <c r="I88" s="16"/>
      <c r="J88" s="14"/>
      <c r="K88" s="12"/>
      <c r="L88" s="13"/>
    </row>
    <row r="89" spans="2:12" ht="15" customHeight="1">
      <c r="B89" s="5" t="s">
        <v>166</v>
      </c>
      <c r="C89" s="47" t="s">
        <v>167</v>
      </c>
      <c r="D89" s="105">
        <v>32439</v>
      </c>
      <c r="E89" s="102">
        <v>625201</v>
      </c>
      <c r="F89" s="107">
        <f t="shared" si="6"/>
        <v>5.188571355452087</v>
      </c>
      <c r="G89" s="105">
        <v>10045</v>
      </c>
      <c r="H89" s="106">
        <f t="shared" si="7"/>
        <v>1.6066832906537258</v>
      </c>
      <c r="I89" s="16"/>
      <c r="J89" s="12"/>
      <c r="K89" s="12"/>
      <c r="L89" s="13"/>
    </row>
    <row r="90" spans="2:12" ht="15" customHeight="1">
      <c r="B90" s="5" t="s">
        <v>168</v>
      </c>
      <c r="C90" s="47" t="s">
        <v>169</v>
      </c>
      <c r="D90" s="105">
        <v>17513</v>
      </c>
      <c r="E90" s="102">
        <v>340524</v>
      </c>
      <c r="F90" s="107">
        <f t="shared" si="6"/>
        <v>5.142956149933632</v>
      </c>
      <c r="G90" s="105">
        <v>5893</v>
      </c>
      <c r="H90" s="106">
        <f t="shared" si="7"/>
        <v>1.730568183153023</v>
      </c>
      <c r="I90" s="16"/>
      <c r="J90" s="14"/>
      <c r="K90" s="12"/>
      <c r="L90" s="13"/>
    </row>
    <row r="91" spans="2:12" ht="15" customHeight="1">
      <c r="B91" s="5" t="s">
        <v>170</v>
      </c>
      <c r="C91" s="47" t="s">
        <v>171</v>
      </c>
      <c r="D91" s="105">
        <v>8468</v>
      </c>
      <c r="E91" s="102">
        <v>398290</v>
      </c>
      <c r="F91" s="107">
        <f aca="true" t="shared" si="8" ref="F91:F106">D91/E91*100</f>
        <v>2.12608903060584</v>
      </c>
      <c r="G91" s="105">
        <v>4830</v>
      </c>
      <c r="H91" s="106">
        <f t="shared" si="7"/>
        <v>1.2126842250621406</v>
      </c>
      <c r="I91" s="16"/>
      <c r="J91" s="14"/>
      <c r="K91" s="12"/>
      <c r="L91" s="13"/>
    </row>
    <row r="92" spans="2:12" ht="15" customHeight="1">
      <c r="B92" s="5" t="s">
        <v>172</v>
      </c>
      <c r="C92" s="47" t="s">
        <v>173</v>
      </c>
      <c r="D92" s="105">
        <v>12176</v>
      </c>
      <c r="E92" s="102">
        <v>270523</v>
      </c>
      <c r="F92" s="107">
        <f t="shared" si="8"/>
        <v>4.500911197938808</v>
      </c>
      <c r="G92" s="105">
        <v>4412</v>
      </c>
      <c r="H92" s="106">
        <f t="shared" si="7"/>
        <v>1.6309149314476035</v>
      </c>
      <c r="I92" s="16"/>
      <c r="J92" s="14"/>
      <c r="K92" s="12"/>
      <c r="L92" s="13"/>
    </row>
    <row r="93" spans="2:12" ht="15" customHeight="1">
      <c r="B93" s="5" t="s">
        <v>174</v>
      </c>
      <c r="C93" s="47" t="s">
        <v>175</v>
      </c>
      <c r="D93" s="105">
        <v>9817</v>
      </c>
      <c r="E93" s="102">
        <v>228217</v>
      </c>
      <c r="F93" s="107">
        <f t="shared" si="8"/>
        <v>4.301607680409434</v>
      </c>
      <c r="G93" s="105">
        <v>3720</v>
      </c>
      <c r="H93" s="106">
        <f t="shared" si="7"/>
        <v>1.6300275614875317</v>
      </c>
      <c r="I93" s="16"/>
      <c r="J93" s="12"/>
      <c r="K93" s="12"/>
      <c r="L93" s="13"/>
    </row>
    <row r="94" spans="2:12" ht="15" customHeight="1">
      <c r="B94" s="5" t="s">
        <v>176</v>
      </c>
      <c r="C94" s="47" t="s">
        <v>177</v>
      </c>
      <c r="D94" s="105">
        <v>11085</v>
      </c>
      <c r="E94" s="102">
        <v>224785</v>
      </c>
      <c r="F94" s="107">
        <f t="shared" si="8"/>
        <v>4.93137887314545</v>
      </c>
      <c r="G94" s="105">
        <v>3897</v>
      </c>
      <c r="H94" s="106">
        <f t="shared" si="7"/>
        <v>1.733656605200525</v>
      </c>
      <c r="I94" s="16"/>
      <c r="J94" s="12"/>
      <c r="K94" s="12"/>
      <c r="L94" s="13"/>
    </row>
    <row r="95" spans="2:12" ht="15" customHeight="1">
      <c r="B95" s="5" t="s">
        <v>178</v>
      </c>
      <c r="C95" s="47" t="s">
        <v>179</v>
      </c>
      <c r="D95" s="105">
        <v>9388</v>
      </c>
      <c r="E95" s="102">
        <v>202833</v>
      </c>
      <c r="F95" s="107">
        <f t="shared" si="8"/>
        <v>4.628438173275551</v>
      </c>
      <c r="G95" s="105">
        <v>3461</v>
      </c>
      <c r="H95" s="106">
        <f t="shared" si="7"/>
        <v>1.7063298378468987</v>
      </c>
      <c r="I95" s="16"/>
      <c r="J95" s="12"/>
      <c r="K95" s="12"/>
      <c r="L95" s="13"/>
    </row>
    <row r="96" spans="2:12" ht="15" customHeight="1">
      <c r="B96" s="5" t="s">
        <v>180</v>
      </c>
      <c r="C96" s="47" t="s">
        <v>181</v>
      </c>
      <c r="D96" s="105">
        <v>4607</v>
      </c>
      <c r="E96" s="102">
        <v>91358</v>
      </c>
      <c r="F96" s="107">
        <f t="shared" si="8"/>
        <v>5.042798660215854</v>
      </c>
      <c r="G96" s="105">
        <v>1331</v>
      </c>
      <c r="H96" s="106">
        <f t="shared" si="7"/>
        <v>1.4569057991637295</v>
      </c>
      <c r="I96" s="16"/>
      <c r="J96" s="12"/>
      <c r="K96" s="12"/>
      <c r="L96" s="13"/>
    </row>
    <row r="97" spans="2:12" ht="15" customHeight="1">
      <c r="B97" s="5" t="s">
        <v>182</v>
      </c>
      <c r="C97" s="47" t="s">
        <v>183</v>
      </c>
      <c r="D97" s="105">
        <v>26691</v>
      </c>
      <c r="E97" s="102">
        <v>836932</v>
      </c>
      <c r="F97" s="107">
        <f t="shared" si="8"/>
        <v>3.189147983348707</v>
      </c>
      <c r="G97" s="105">
        <v>8964</v>
      </c>
      <c r="H97" s="106">
        <f t="shared" si="7"/>
        <v>1.0710547571367806</v>
      </c>
      <c r="I97" s="16"/>
      <c r="J97" s="12"/>
      <c r="K97" s="12"/>
      <c r="L97" s="13"/>
    </row>
    <row r="98" spans="2:12" ht="15" customHeight="1">
      <c r="B98" s="5" t="s">
        <v>184</v>
      </c>
      <c r="C98" s="47" t="s">
        <v>185</v>
      </c>
      <c r="D98" s="105">
        <v>31597</v>
      </c>
      <c r="E98" s="102">
        <v>1061626</v>
      </c>
      <c r="F98" s="107">
        <f t="shared" si="8"/>
        <v>2.976283549950736</v>
      </c>
      <c r="G98" s="105">
        <v>9810</v>
      </c>
      <c r="H98" s="106">
        <f t="shared" si="7"/>
        <v>0.924054233788547</v>
      </c>
      <c r="I98" s="16"/>
      <c r="J98" s="12"/>
      <c r="K98" s="12"/>
      <c r="L98" s="13"/>
    </row>
    <row r="99" spans="2:12" ht="15" customHeight="1">
      <c r="B99" s="5" t="s">
        <v>186</v>
      </c>
      <c r="C99" s="47" t="s">
        <v>187</v>
      </c>
      <c r="D99" s="105">
        <v>82757</v>
      </c>
      <c r="E99" s="102">
        <v>1048758</v>
      </c>
      <c r="F99" s="107">
        <f t="shared" si="8"/>
        <v>7.890952917641629</v>
      </c>
      <c r="G99" s="105">
        <v>20554</v>
      </c>
      <c r="H99" s="106">
        <f t="shared" si="7"/>
        <v>1.9598420226591835</v>
      </c>
      <c r="I99" s="16"/>
      <c r="J99" s="14"/>
      <c r="K99" s="12"/>
      <c r="L99" s="13"/>
    </row>
    <row r="100" spans="2:12" ht="15" customHeight="1">
      <c r="B100" s="5" t="s">
        <v>188</v>
      </c>
      <c r="C100" s="47" t="s">
        <v>189</v>
      </c>
      <c r="D100" s="105">
        <v>41222</v>
      </c>
      <c r="E100" s="102">
        <v>910443</v>
      </c>
      <c r="F100" s="107">
        <f t="shared" si="8"/>
        <v>4.527685972652874</v>
      </c>
      <c r="G100" s="105">
        <v>10547</v>
      </c>
      <c r="H100" s="106">
        <f t="shared" si="7"/>
        <v>1.1584470417148576</v>
      </c>
      <c r="I100" s="16"/>
      <c r="J100" s="12"/>
      <c r="K100" s="12"/>
      <c r="L100" s="13"/>
    </row>
    <row r="101" spans="2:12" ht="15" customHeight="1">
      <c r="B101" s="5" t="s">
        <v>190</v>
      </c>
      <c r="C101" s="47" t="s">
        <v>191</v>
      </c>
      <c r="D101" s="105">
        <v>33022</v>
      </c>
      <c r="E101" s="102">
        <v>794277</v>
      </c>
      <c r="F101" s="107">
        <f t="shared" si="8"/>
        <v>4.157491655933635</v>
      </c>
      <c r="G101" s="105">
        <v>9912</v>
      </c>
      <c r="H101" s="106">
        <f t="shared" si="7"/>
        <v>1.2479273603541334</v>
      </c>
      <c r="I101" s="16"/>
      <c r="J101" s="14"/>
      <c r="K101" s="12"/>
      <c r="L101" s="13"/>
    </row>
    <row r="102" spans="2:12" ht="15" customHeight="1">
      <c r="B102" s="5">
        <v>971</v>
      </c>
      <c r="C102" s="47" t="s">
        <v>206</v>
      </c>
      <c r="D102" s="105">
        <v>44072</v>
      </c>
      <c r="E102" s="102">
        <v>250138</v>
      </c>
      <c r="F102" s="107">
        <f t="shared" si="8"/>
        <v>17.619074271002408</v>
      </c>
      <c r="G102" s="105">
        <v>6244</v>
      </c>
      <c r="H102" s="106">
        <f t="shared" si="7"/>
        <v>2.496222085408854</v>
      </c>
      <c r="I102" s="16"/>
      <c r="J102" s="14"/>
      <c r="K102" s="12"/>
      <c r="L102" s="13"/>
    </row>
    <row r="103" spans="2:12" ht="15" customHeight="1">
      <c r="B103" s="5">
        <v>972</v>
      </c>
      <c r="C103" s="47" t="s">
        <v>207</v>
      </c>
      <c r="D103" s="105">
        <v>38563</v>
      </c>
      <c r="E103" s="102">
        <v>239668</v>
      </c>
      <c r="F103" s="107">
        <f t="shared" si="8"/>
        <v>16.090174741726056</v>
      </c>
      <c r="G103" s="105">
        <v>7025</v>
      </c>
      <c r="H103" s="106">
        <f t="shared" si="7"/>
        <v>2.931138074336165</v>
      </c>
      <c r="I103" s="16"/>
      <c r="J103" s="12"/>
      <c r="K103" s="12"/>
      <c r="L103" s="13"/>
    </row>
    <row r="104" spans="2:12" ht="15" customHeight="1">
      <c r="B104" s="5">
        <v>973</v>
      </c>
      <c r="C104" s="47" t="s">
        <v>208</v>
      </c>
      <c r="D104" s="105">
        <v>22196</v>
      </c>
      <c r="E104" s="102">
        <v>161721</v>
      </c>
      <c r="F104" s="107">
        <f t="shared" si="8"/>
        <v>13.724871847193624</v>
      </c>
      <c r="G104" s="105">
        <v>2858</v>
      </c>
      <c r="H104" s="106">
        <f t="shared" si="7"/>
        <v>1.767241112780653</v>
      </c>
      <c r="I104" s="16"/>
      <c r="J104" s="12"/>
      <c r="K104" s="12"/>
      <c r="L104" s="13"/>
    </row>
    <row r="105" spans="2:12" ht="15" customHeight="1">
      <c r="B105" s="5">
        <v>974</v>
      </c>
      <c r="C105" s="47" t="s">
        <v>209</v>
      </c>
      <c r="D105" s="105">
        <v>97993</v>
      </c>
      <c r="E105" s="102">
        <v>560505</v>
      </c>
      <c r="F105" s="107">
        <f t="shared" si="8"/>
        <v>17.482984094700317</v>
      </c>
      <c r="G105" s="105">
        <v>20232</v>
      </c>
      <c r="H105" s="106">
        <f t="shared" si="7"/>
        <v>3.6096020552894266</v>
      </c>
      <c r="I105" s="16"/>
      <c r="J105" s="14"/>
      <c r="K105" s="12"/>
      <c r="L105" s="13"/>
    </row>
    <row r="106" spans="2:12" ht="15" customHeight="1">
      <c r="B106" s="5">
        <v>976</v>
      </c>
      <c r="C106" s="47" t="s">
        <v>236</v>
      </c>
      <c r="D106" s="105">
        <v>5625</v>
      </c>
      <c r="E106" s="102">
        <v>125223</v>
      </c>
      <c r="F106" s="107">
        <f t="shared" si="8"/>
        <v>4.491986296447139</v>
      </c>
      <c r="G106" s="105">
        <v>507</v>
      </c>
      <c r="H106" s="106">
        <f t="shared" si="7"/>
        <v>0.40487769818643543</v>
      </c>
      <c r="I106" s="16"/>
      <c r="J106" s="12"/>
      <c r="K106" s="12"/>
      <c r="L106" s="13"/>
    </row>
    <row r="107" spans="2:12" ht="39.75" customHeight="1">
      <c r="B107" s="139" t="s">
        <v>270</v>
      </c>
      <c r="C107" s="140"/>
      <c r="D107" s="140"/>
      <c r="E107" s="140"/>
      <c r="F107" s="140"/>
      <c r="G107" s="140"/>
      <c r="H107" s="140"/>
      <c r="I107" s="12"/>
      <c r="J107" s="12"/>
      <c r="K107" s="12"/>
      <c r="L107" s="13"/>
    </row>
    <row r="108" spans="2:12" ht="11.25">
      <c r="B108" s="36"/>
      <c r="C108" s="36"/>
      <c r="D108" s="36"/>
      <c r="E108" s="36"/>
      <c r="F108" s="36"/>
      <c r="G108" s="36"/>
      <c r="H108" s="36"/>
      <c r="I108" s="12"/>
      <c r="J108" s="2"/>
      <c r="K108" s="2"/>
      <c r="L108" s="2"/>
    </row>
    <row r="109" spans="2:9" ht="11.25">
      <c r="B109" s="36"/>
      <c r="C109" s="36"/>
      <c r="D109" s="36"/>
      <c r="E109" s="36"/>
      <c r="F109" s="36"/>
      <c r="G109" s="36"/>
      <c r="H109" s="36"/>
      <c r="I109" s="12"/>
    </row>
    <row r="110" spans="2:9" ht="11.25">
      <c r="B110" s="36"/>
      <c r="C110" s="36"/>
      <c r="D110" s="36"/>
      <c r="E110" s="36"/>
      <c r="F110" s="36"/>
      <c r="G110" s="36"/>
      <c r="H110" s="36"/>
      <c r="I110" s="12"/>
    </row>
    <row r="111" spans="2:9" ht="11.25">
      <c r="B111" s="36"/>
      <c r="C111" s="36"/>
      <c r="D111" s="36"/>
      <c r="E111" s="36"/>
      <c r="F111" s="36"/>
      <c r="G111" s="36"/>
      <c r="H111" s="36"/>
      <c r="I111" s="12"/>
    </row>
    <row r="112" spans="2:9" ht="11.25">
      <c r="B112" s="36"/>
      <c r="C112" s="36"/>
      <c r="D112" s="36"/>
      <c r="E112" s="36"/>
      <c r="F112" s="36"/>
      <c r="G112" s="36"/>
      <c r="H112" s="36"/>
      <c r="I112" s="12"/>
    </row>
    <row r="113" spans="2:9" ht="11.25">
      <c r="B113" s="36"/>
      <c r="C113" s="36"/>
      <c r="D113" s="36"/>
      <c r="E113" s="36"/>
      <c r="F113" s="36"/>
      <c r="G113" s="36"/>
      <c r="H113" s="36"/>
      <c r="I113" s="12"/>
    </row>
    <row r="114" spans="2:9" ht="11.25">
      <c r="B114" s="36"/>
      <c r="C114" s="36"/>
      <c r="D114" s="36"/>
      <c r="E114" s="36"/>
      <c r="F114" s="36"/>
      <c r="G114" s="36"/>
      <c r="H114" s="36"/>
      <c r="I114" s="12"/>
    </row>
    <row r="115" spans="2:9" ht="11.25">
      <c r="B115" s="36"/>
      <c r="C115" s="36"/>
      <c r="D115" s="36"/>
      <c r="E115" s="36"/>
      <c r="F115" s="36"/>
      <c r="G115" s="36"/>
      <c r="H115" s="36"/>
      <c r="I115" s="12"/>
    </row>
    <row r="116" spans="2:9" ht="11.25">
      <c r="B116" s="36"/>
      <c r="C116" s="36"/>
      <c r="D116" s="36"/>
      <c r="E116" s="36"/>
      <c r="F116" s="36"/>
      <c r="G116" s="36"/>
      <c r="H116" s="36"/>
      <c r="I116" s="12"/>
    </row>
    <row r="117" spans="2:9" ht="11.25">
      <c r="B117" s="36"/>
      <c r="C117" s="36"/>
      <c r="D117" s="36"/>
      <c r="E117" s="36"/>
      <c r="F117" s="36"/>
      <c r="G117" s="36"/>
      <c r="H117" s="36"/>
      <c r="I117" s="12"/>
    </row>
    <row r="118" spans="2:9" ht="11.25">
      <c r="B118" s="36"/>
      <c r="C118" s="36"/>
      <c r="D118" s="36"/>
      <c r="E118" s="36"/>
      <c r="F118" s="36"/>
      <c r="G118" s="36"/>
      <c r="H118" s="36"/>
      <c r="I118" s="12"/>
    </row>
    <row r="119" spans="2:9" ht="11.25">
      <c r="B119" s="36"/>
      <c r="C119" s="36"/>
      <c r="D119" s="36"/>
      <c r="E119" s="36"/>
      <c r="F119" s="36"/>
      <c r="G119" s="36"/>
      <c r="H119" s="36"/>
      <c r="I119" s="12"/>
    </row>
    <row r="120" spans="7:9" ht="11.25">
      <c r="G120" s="20"/>
      <c r="H120" s="37"/>
      <c r="I120" s="12"/>
    </row>
    <row r="121" spans="7:9" ht="11.25">
      <c r="G121" s="20"/>
      <c r="H121" s="37"/>
      <c r="I121" s="12"/>
    </row>
    <row r="122" spans="7:9" ht="11.25">
      <c r="G122" s="20"/>
      <c r="H122" s="37"/>
      <c r="I122" s="12"/>
    </row>
    <row r="123" spans="7:9" ht="11.25">
      <c r="G123" s="20"/>
      <c r="H123" s="37"/>
      <c r="I123" s="12"/>
    </row>
    <row r="124" spans="7:9" ht="11.25">
      <c r="G124" s="20"/>
      <c r="H124" s="37"/>
      <c r="I124" s="12"/>
    </row>
    <row r="125" spans="7:9" ht="11.25">
      <c r="G125" s="20"/>
      <c r="H125" s="37"/>
      <c r="I125" s="12"/>
    </row>
    <row r="126" spans="7:9" ht="11.25">
      <c r="G126" s="20"/>
      <c r="H126" s="37"/>
      <c r="I126" s="12"/>
    </row>
    <row r="127" spans="7:9" ht="11.25">
      <c r="G127" s="20"/>
      <c r="H127" s="37"/>
      <c r="I127" s="12"/>
    </row>
    <row r="128" spans="7:9" ht="11.25">
      <c r="G128" s="20"/>
      <c r="H128" s="37"/>
      <c r="I128" s="12"/>
    </row>
    <row r="129" spans="7:9" ht="11.25">
      <c r="G129" s="20"/>
      <c r="H129" s="37"/>
      <c r="I129" s="12"/>
    </row>
    <row r="130" spans="7:9" ht="11.25">
      <c r="G130" s="20"/>
      <c r="H130" s="37"/>
      <c r="I130" s="12"/>
    </row>
    <row r="131" spans="7:9" ht="11.25">
      <c r="G131" s="20"/>
      <c r="H131" s="37"/>
      <c r="I131" s="12"/>
    </row>
    <row r="132" spans="7:9" ht="11.25">
      <c r="G132" s="20"/>
      <c r="H132" s="37"/>
      <c r="I132" s="12"/>
    </row>
    <row r="133" spans="7:9" ht="11.25">
      <c r="G133" s="20"/>
      <c r="H133" s="37"/>
      <c r="I133" s="12"/>
    </row>
    <row r="134" spans="7:9" ht="11.25">
      <c r="G134" s="20"/>
      <c r="H134" s="37"/>
      <c r="I134" s="12"/>
    </row>
    <row r="135" spans="7:9" ht="11.25">
      <c r="G135" s="20"/>
      <c r="H135" s="37"/>
      <c r="I135" s="12"/>
    </row>
    <row r="136" spans="7:9" ht="11.25">
      <c r="G136" s="20"/>
      <c r="H136" s="37"/>
      <c r="I136" s="12"/>
    </row>
    <row r="137" spans="7:9" ht="11.25">
      <c r="G137" s="20"/>
      <c r="H137" s="37"/>
      <c r="I137" s="12"/>
    </row>
    <row r="138" spans="7:9" ht="11.25">
      <c r="G138" s="20"/>
      <c r="H138" s="37"/>
      <c r="I138" s="12"/>
    </row>
    <row r="139" spans="7:9" ht="11.25">
      <c r="G139" s="20"/>
      <c r="H139" s="37"/>
      <c r="I139" s="12"/>
    </row>
    <row r="140" spans="7:9" ht="11.25">
      <c r="G140" s="20"/>
      <c r="H140" s="37"/>
      <c r="I140" s="12"/>
    </row>
    <row r="141" spans="7:9" ht="11.25">
      <c r="G141" s="20"/>
      <c r="H141" s="37"/>
      <c r="I141" s="12"/>
    </row>
    <row r="142" spans="7:9" ht="11.25">
      <c r="G142" s="20"/>
      <c r="H142" s="37"/>
      <c r="I142" s="12"/>
    </row>
    <row r="143" spans="7:9" ht="11.25">
      <c r="G143" s="20"/>
      <c r="H143" s="37"/>
      <c r="I143" s="12"/>
    </row>
    <row r="144" spans="7:9" ht="11.25">
      <c r="G144" s="20"/>
      <c r="H144" s="37"/>
      <c r="I144" s="12"/>
    </row>
    <row r="145" spans="7:9" ht="11.25">
      <c r="G145" s="20"/>
      <c r="H145" s="37"/>
      <c r="I145" s="12"/>
    </row>
    <row r="146" spans="7:9" ht="11.25">
      <c r="G146" s="20"/>
      <c r="H146" s="37"/>
      <c r="I146" s="12"/>
    </row>
    <row r="147" spans="7:9" ht="11.25">
      <c r="G147" s="20"/>
      <c r="H147" s="37"/>
      <c r="I147" s="12"/>
    </row>
    <row r="148" spans="7:9" ht="11.25">
      <c r="G148" s="20"/>
      <c r="H148" s="37"/>
      <c r="I148" s="12"/>
    </row>
    <row r="149" spans="7:9" ht="11.25">
      <c r="G149" s="20"/>
      <c r="H149" s="37"/>
      <c r="I149" s="12"/>
    </row>
    <row r="150" spans="7:9" ht="11.25">
      <c r="G150" s="20"/>
      <c r="H150" s="37"/>
      <c r="I150" s="12"/>
    </row>
    <row r="151" spans="7:9" ht="11.25">
      <c r="G151" s="20"/>
      <c r="H151" s="37"/>
      <c r="I151" s="12"/>
    </row>
    <row r="152" spans="7:9" ht="11.25">
      <c r="G152" s="20"/>
      <c r="H152" s="37"/>
      <c r="I152" s="12"/>
    </row>
    <row r="153" spans="7:9" ht="11.25">
      <c r="G153" s="20"/>
      <c r="H153" s="37"/>
      <c r="I153" s="12"/>
    </row>
    <row r="154" spans="7:9" ht="11.25">
      <c r="G154" s="20"/>
      <c r="H154" s="37"/>
      <c r="I154" s="12"/>
    </row>
    <row r="155" spans="7:9" ht="11.25">
      <c r="G155" s="20"/>
      <c r="H155" s="37"/>
      <c r="I155" s="12"/>
    </row>
    <row r="156" spans="7:9" ht="11.25">
      <c r="G156" s="20"/>
      <c r="H156" s="37"/>
      <c r="I156" s="12"/>
    </row>
    <row r="157" spans="7:9" ht="11.25">
      <c r="G157" s="20"/>
      <c r="H157" s="37"/>
      <c r="I157" s="12"/>
    </row>
    <row r="158" spans="7:9" ht="11.25">
      <c r="G158" s="20"/>
      <c r="H158" s="37"/>
      <c r="I158" s="12"/>
    </row>
    <row r="159" spans="7:9" ht="11.25">
      <c r="G159" s="20"/>
      <c r="H159" s="37"/>
      <c r="I159" s="12"/>
    </row>
    <row r="160" spans="7:9" ht="11.25">
      <c r="G160" s="20"/>
      <c r="H160" s="37"/>
      <c r="I160" s="12"/>
    </row>
    <row r="161" spans="7:9" ht="11.25">
      <c r="G161" s="20"/>
      <c r="H161" s="37"/>
      <c r="I161" s="12"/>
    </row>
    <row r="162" spans="7:9" ht="11.25">
      <c r="G162" s="17"/>
      <c r="H162" s="37"/>
      <c r="I162" s="12"/>
    </row>
    <row r="163" spans="7:9" ht="11.25">
      <c r="G163" s="17"/>
      <c r="H163" s="37"/>
      <c r="I163" s="12"/>
    </row>
    <row r="164" spans="7:9" ht="11.25">
      <c r="G164" s="17"/>
      <c r="H164" s="37"/>
      <c r="I164" s="12"/>
    </row>
    <row r="165" spans="7:9" ht="11.25">
      <c r="G165" s="17"/>
      <c r="H165" s="37"/>
      <c r="I165" s="12"/>
    </row>
    <row r="166" spans="7:9" ht="11.25">
      <c r="G166" s="17"/>
      <c r="H166" s="37"/>
      <c r="I166" s="12"/>
    </row>
    <row r="167" spans="7:9" ht="11.25">
      <c r="G167" s="17"/>
      <c r="H167" s="37"/>
      <c r="I167" s="12"/>
    </row>
    <row r="168" spans="7:9" ht="11.25">
      <c r="G168" s="17"/>
      <c r="H168" s="37"/>
      <c r="I168" s="12"/>
    </row>
    <row r="169" spans="7:9" ht="11.25">
      <c r="G169" s="17"/>
      <c r="H169" s="37"/>
      <c r="I169" s="12"/>
    </row>
    <row r="170" spans="7:9" ht="11.25">
      <c r="G170" s="17"/>
      <c r="H170" s="37"/>
      <c r="I170" s="12"/>
    </row>
    <row r="171" spans="7:9" ht="11.25">
      <c r="G171" s="17"/>
      <c r="H171" s="37"/>
      <c r="I171" s="12"/>
    </row>
    <row r="172" spans="7:9" ht="11.25">
      <c r="G172" s="17"/>
      <c r="H172" s="37"/>
      <c r="I172" s="12"/>
    </row>
    <row r="173" spans="7:9" ht="11.25">
      <c r="G173" s="17"/>
      <c r="H173" s="37"/>
      <c r="I173" s="12"/>
    </row>
    <row r="174" spans="7:9" ht="11.25">
      <c r="G174" s="17"/>
      <c r="H174" s="37"/>
      <c r="I174" s="12"/>
    </row>
    <row r="175" spans="7:9" ht="11.25">
      <c r="G175" s="17"/>
      <c r="H175" s="37"/>
      <c r="I175" s="12"/>
    </row>
    <row r="176" spans="7:9" ht="11.25">
      <c r="G176" s="17"/>
      <c r="H176" s="37"/>
      <c r="I176" s="12"/>
    </row>
    <row r="177" spans="7:9" ht="11.25">
      <c r="G177" s="17"/>
      <c r="H177" s="37"/>
      <c r="I177" s="12"/>
    </row>
    <row r="178" spans="7:9" ht="11.25">
      <c r="G178" s="17"/>
      <c r="H178" s="37"/>
      <c r="I178" s="12"/>
    </row>
    <row r="179" spans="7:9" ht="11.25">
      <c r="G179" s="17"/>
      <c r="H179" s="37"/>
      <c r="I179" s="12"/>
    </row>
    <row r="180" spans="7:9" ht="11.25">
      <c r="G180" s="17"/>
      <c r="H180" s="37"/>
      <c r="I180" s="12"/>
    </row>
    <row r="181" spans="7:9" ht="11.25">
      <c r="G181" s="17"/>
      <c r="H181" s="37"/>
      <c r="I181" s="12"/>
    </row>
    <row r="182" spans="7:9" ht="11.25">
      <c r="G182" s="17"/>
      <c r="H182" s="37"/>
      <c r="I182" s="12"/>
    </row>
    <row r="183" spans="7:9" ht="11.25">
      <c r="G183" s="17"/>
      <c r="H183" s="37"/>
      <c r="I183" s="12"/>
    </row>
    <row r="184" ht="11.25">
      <c r="I184" s="12"/>
    </row>
    <row r="185" ht="11.25">
      <c r="I185" s="12"/>
    </row>
    <row r="186" ht="11.25">
      <c r="I186" s="12"/>
    </row>
    <row r="187" ht="11.25">
      <c r="I187" s="12"/>
    </row>
    <row r="188" ht="11.25">
      <c r="I188" s="12"/>
    </row>
    <row r="189" ht="11.25">
      <c r="I189" s="12"/>
    </row>
    <row r="190" ht="11.25">
      <c r="I190" s="12"/>
    </row>
    <row r="191" ht="11.25">
      <c r="I191" s="12"/>
    </row>
    <row r="192" ht="11.25">
      <c r="I192" s="12"/>
    </row>
    <row r="193" ht="11.25">
      <c r="I193" s="12"/>
    </row>
    <row r="194" ht="11.25">
      <c r="I194" s="12"/>
    </row>
    <row r="195" ht="11.25">
      <c r="I195" s="12"/>
    </row>
    <row r="196" ht="11.25">
      <c r="I196" s="12"/>
    </row>
    <row r="197" ht="11.25">
      <c r="I197" s="12"/>
    </row>
    <row r="198" ht="11.25">
      <c r="I198" s="12"/>
    </row>
    <row r="199" ht="11.25">
      <c r="I199" s="12"/>
    </row>
    <row r="200" ht="11.25">
      <c r="I200" s="12"/>
    </row>
    <row r="201" ht="11.25">
      <c r="I201" s="12"/>
    </row>
    <row r="202" ht="11.25">
      <c r="I202" s="12"/>
    </row>
    <row r="203" ht="11.25">
      <c r="I203" s="12"/>
    </row>
    <row r="204" ht="11.25">
      <c r="I204" s="12"/>
    </row>
    <row r="205" ht="11.25">
      <c r="I205" s="12"/>
    </row>
    <row r="206" ht="11.25">
      <c r="I206" s="12"/>
    </row>
    <row r="207" ht="11.25">
      <c r="I207" s="12"/>
    </row>
    <row r="208" ht="11.25">
      <c r="I208" s="12"/>
    </row>
    <row r="209" ht="11.25">
      <c r="I209" s="12"/>
    </row>
    <row r="210" ht="11.25">
      <c r="I210" s="12"/>
    </row>
    <row r="211" ht="11.25">
      <c r="I211" s="12"/>
    </row>
    <row r="212" ht="11.25">
      <c r="I212" s="12"/>
    </row>
    <row r="213" ht="11.25">
      <c r="I213" s="12"/>
    </row>
    <row r="214" ht="11.25">
      <c r="I214" s="12"/>
    </row>
    <row r="215" ht="11.25">
      <c r="I215" s="12"/>
    </row>
    <row r="216" ht="11.25">
      <c r="I216" s="12"/>
    </row>
    <row r="217" ht="11.25">
      <c r="I217" s="12"/>
    </row>
    <row r="218" ht="11.25">
      <c r="I218" s="12"/>
    </row>
    <row r="219" ht="11.25">
      <c r="I219" s="12"/>
    </row>
    <row r="220" ht="11.25">
      <c r="I220" s="12"/>
    </row>
    <row r="221" ht="11.25">
      <c r="I221" s="12"/>
    </row>
    <row r="222" ht="11.25">
      <c r="I222" s="12"/>
    </row>
    <row r="223" ht="11.25">
      <c r="I223" s="12"/>
    </row>
    <row r="224" ht="11.25">
      <c r="I224" s="12"/>
    </row>
    <row r="225" ht="11.25">
      <c r="I225" s="12"/>
    </row>
    <row r="226" ht="11.25">
      <c r="I226" s="12"/>
    </row>
    <row r="227" ht="11.25">
      <c r="I227" s="12"/>
    </row>
    <row r="228" ht="11.25">
      <c r="I228" s="12"/>
    </row>
    <row r="229" ht="11.25">
      <c r="I229" s="12"/>
    </row>
    <row r="230" ht="11.25">
      <c r="I230" s="12"/>
    </row>
    <row r="231" ht="11.25">
      <c r="I231" s="12"/>
    </row>
    <row r="232" ht="11.25">
      <c r="I232" s="12"/>
    </row>
    <row r="233" ht="11.25">
      <c r="I233" s="12"/>
    </row>
    <row r="234" ht="11.25">
      <c r="I234" s="12"/>
    </row>
    <row r="235" ht="11.25">
      <c r="I235" s="12"/>
    </row>
    <row r="236" ht="11.25">
      <c r="I236" s="12"/>
    </row>
    <row r="237" ht="11.25">
      <c r="I237" s="12"/>
    </row>
    <row r="238" ht="11.25">
      <c r="I238" s="12"/>
    </row>
    <row r="239" ht="11.25">
      <c r="I239" s="12"/>
    </row>
    <row r="240" ht="11.25">
      <c r="I240" s="12"/>
    </row>
    <row r="241" ht="11.25">
      <c r="I241" s="12"/>
    </row>
    <row r="242" ht="11.25">
      <c r="I242" s="12"/>
    </row>
    <row r="243" ht="11.25">
      <c r="I243" s="12"/>
    </row>
    <row r="244" ht="11.25">
      <c r="I244" s="12"/>
    </row>
    <row r="245" ht="11.25">
      <c r="I245" s="12"/>
    </row>
    <row r="246" ht="11.25">
      <c r="I246" s="12"/>
    </row>
    <row r="247" ht="11.25">
      <c r="I247" s="12"/>
    </row>
    <row r="248" ht="11.25">
      <c r="I248" s="12"/>
    </row>
    <row r="249" ht="11.25">
      <c r="I249" s="12"/>
    </row>
    <row r="250" ht="11.25">
      <c r="I250" s="12"/>
    </row>
    <row r="251" ht="11.25">
      <c r="I251" s="12"/>
    </row>
    <row r="252" ht="11.25">
      <c r="I252" s="12"/>
    </row>
    <row r="253" ht="11.25">
      <c r="I253" s="12"/>
    </row>
    <row r="254" ht="11.25">
      <c r="I254" s="12"/>
    </row>
    <row r="255" ht="11.25">
      <c r="I255" s="12"/>
    </row>
    <row r="256" ht="11.25">
      <c r="I256" s="12"/>
    </row>
    <row r="257" ht="11.25">
      <c r="I257" s="12"/>
    </row>
    <row r="258" ht="11.25">
      <c r="I258" s="12"/>
    </row>
    <row r="259" ht="11.25">
      <c r="I259" s="12"/>
    </row>
    <row r="260" ht="11.25">
      <c r="I260" s="12"/>
    </row>
    <row r="261" ht="11.25">
      <c r="I261" s="12"/>
    </row>
    <row r="262" ht="11.25">
      <c r="I262" s="12"/>
    </row>
    <row r="263" ht="11.25">
      <c r="I263" s="12"/>
    </row>
    <row r="264" ht="11.25">
      <c r="I264" s="12"/>
    </row>
    <row r="265" ht="11.25">
      <c r="I265" s="12"/>
    </row>
    <row r="266" ht="11.25">
      <c r="I266" s="12"/>
    </row>
    <row r="267" ht="11.25">
      <c r="I267" s="12"/>
    </row>
    <row r="268" ht="11.25">
      <c r="I268" s="12"/>
    </row>
    <row r="269" ht="11.25">
      <c r="I269" s="12"/>
    </row>
    <row r="270" ht="11.25">
      <c r="I270" s="12"/>
    </row>
    <row r="271" ht="11.25">
      <c r="I271" s="12"/>
    </row>
    <row r="272" ht="11.25">
      <c r="I272" s="12"/>
    </row>
    <row r="273" ht="11.25">
      <c r="I273" s="12"/>
    </row>
    <row r="274" ht="11.25">
      <c r="I274" s="12"/>
    </row>
    <row r="275" ht="11.25">
      <c r="I275" s="12"/>
    </row>
    <row r="276" ht="11.25">
      <c r="I276" s="12"/>
    </row>
    <row r="277" ht="11.25">
      <c r="I277" s="12"/>
    </row>
    <row r="278" ht="11.25">
      <c r="I278" s="12"/>
    </row>
    <row r="279" ht="11.25">
      <c r="I279" s="12"/>
    </row>
    <row r="280" ht="11.25">
      <c r="I280" s="12"/>
    </row>
    <row r="281" ht="11.25">
      <c r="I281" s="12"/>
    </row>
    <row r="282" ht="11.25">
      <c r="I282" s="12"/>
    </row>
    <row r="283" ht="11.25">
      <c r="I283" s="12"/>
    </row>
    <row r="284" ht="11.25">
      <c r="I284" s="12"/>
    </row>
    <row r="285" ht="11.25">
      <c r="I285" s="12"/>
    </row>
    <row r="286" ht="11.25">
      <c r="I286" s="12"/>
    </row>
    <row r="287" ht="11.25">
      <c r="I287" s="12"/>
    </row>
    <row r="288" ht="11.25">
      <c r="I288" s="12"/>
    </row>
    <row r="289" ht="11.25">
      <c r="I289" s="12"/>
    </row>
    <row r="290" ht="11.25">
      <c r="I290" s="12"/>
    </row>
    <row r="291" ht="11.25">
      <c r="I291" s="12"/>
    </row>
    <row r="292" ht="11.25">
      <c r="I292" s="12"/>
    </row>
    <row r="293" ht="11.25">
      <c r="I293" s="12"/>
    </row>
    <row r="294" ht="11.25">
      <c r="I294" s="12"/>
    </row>
    <row r="295" ht="11.25">
      <c r="I295" s="12"/>
    </row>
    <row r="296" ht="11.25">
      <c r="I296" s="12"/>
    </row>
    <row r="297" ht="11.25">
      <c r="I297" s="12"/>
    </row>
    <row r="298" ht="11.25">
      <c r="I298" s="12"/>
    </row>
    <row r="299" ht="11.25">
      <c r="I299" s="12"/>
    </row>
    <row r="300" ht="11.25">
      <c r="I300" s="12"/>
    </row>
    <row r="301" ht="11.25">
      <c r="I301" s="12"/>
    </row>
    <row r="302" ht="11.25">
      <c r="I302" s="12"/>
    </row>
    <row r="303" ht="11.25">
      <c r="I303" s="12"/>
    </row>
    <row r="304" ht="11.25">
      <c r="I304" s="12"/>
    </row>
    <row r="305" ht="11.25">
      <c r="I305" s="12"/>
    </row>
    <row r="306" ht="11.25">
      <c r="I306" s="12"/>
    </row>
    <row r="307" ht="11.25">
      <c r="I307" s="12"/>
    </row>
    <row r="308" ht="11.25">
      <c r="I308" s="12"/>
    </row>
    <row r="309" ht="11.25">
      <c r="I309" s="12"/>
    </row>
    <row r="310" ht="11.25">
      <c r="I310" s="12"/>
    </row>
    <row r="311" ht="11.25">
      <c r="I311" s="12"/>
    </row>
    <row r="312" ht="11.25">
      <c r="I312" s="12"/>
    </row>
    <row r="313" ht="11.25">
      <c r="I313" s="12"/>
    </row>
    <row r="314" ht="11.25">
      <c r="I314" s="12"/>
    </row>
    <row r="315" ht="11.25">
      <c r="I315" s="12"/>
    </row>
    <row r="316" ht="11.25">
      <c r="I316" s="12"/>
    </row>
    <row r="317" ht="11.25">
      <c r="I317" s="12"/>
    </row>
    <row r="318" ht="11.25">
      <c r="I318" s="12"/>
    </row>
    <row r="319" ht="11.25">
      <c r="I319" s="12"/>
    </row>
    <row r="320" ht="11.25">
      <c r="I320" s="12"/>
    </row>
    <row r="321" ht="11.25">
      <c r="I321" s="12"/>
    </row>
    <row r="322" ht="11.25">
      <c r="I322" s="12"/>
    </row>
    <row r="323" ht="11.25">
      <c r="I323" s="12"/>
    </row>
    <row r="324" ht="11.25">
      <c r="I324" s="12"/>
    </row>
    <row r="325" ht="11.25">
      <c r="I325" s="12"/>
    </row>
    <row r="326" ht="11.25">
      <c r="I326" s="12"/>
    </row>
    <row r="327" ht="11.25">
      <c r="I327" s="12"/>
    </row>
    <row r="328" ht="11.25">
      <c r="I328" s="12"/>
    </row>
    <row r="329" ht="11.25">
      <c r="I329" s="12"/>
    </row>
    <row r="330" ht="11.25">
      <c r="I330" s="12"/>
    </row>
    <row r="331" ht="11.25">
      <c r="I331" s="12"/>
    </row>
    <row r="332" ht="11.25">
      <c r="I332" s="12"/>
    </row>
    <row r="333" ht="11.25">
      <c r="I333" s="12"/>
    </row>
    <row r="334" ht="11.25">
      <c r="I334" s="12"/>
    </row>
    <row r="335" ht="11.25">
      <c r="I335" s="12"/>
    </row>
    <row r="336" ht="11.25">
      <c r="I336" s="12"/>
    </row>
    <row r="337" ht="11.25">
      <c r="I337" s="12"/>
    </row>
    <row r="338" ht="11.25">
      <c r="I338" s="12"/>
    </row>
    <row r="339" ht="11.25">
      <c r="I339" s="12"/>
    </row>
    <row r="340" ht="11.25">
      <c r="I340" s="12"/>
    </row>
    <row r="341" ht="11.25">
      <c r="I341" s="12"/>
    </row>
    <row r="342" ht="11.25">
      <c r="I342" s="12"/>
    </row>
    <row r="343" ht="11.25">
      <c r="I343" s="12"/>
    </row>
    <row r="344" ht="11.25">
      <c r="I344" s="12"/>
    </row>
    <row r="345" ht="11.25">
      <c r="I345" s="12"/>
    </row>
    <row r="346" ht="11.25">
      <c r="I346" s="12"/>
    </row>
    <row r="347" ht="11.25">
      <c r="I347" s="12"/>
    </row>
    <row r="348" ht="11.25">
      <c r="I348" s="12"/>
    </row>
    <row r="349" ht="11.25">
      <c r="I349" s="12"/>
    </row>
    <row r="350" ht="11.25">
      <c r="I350" s="12"/>
    </row>
    <row r="351" ht="11.25">
      <c r="I351" s="12"/>
    </row>
    <row r="352" ht="11.25">
      <c r="I352" s="12"/>
    </row>
    <row r="353" ht="11.25">
      <c r="I353" s="12"/>
    </row>
    <row r="354" ht="11.25">
      <c r="I354" s="12"/>
    </row>
    <row r="355" ht="11.25">
      <c r="I355" s="12"/>
    </row>
    <row r="356" ht="11.25">
      <c r="I356" s="12"/>
    </row>
    <row r="357" ht="11.25">
      <c r="I357" s="12"/>
    </row>
    <row r="358" ht="11.25">
      <c r="I358" s="12"/>
    </row>
    <row r="359" ht="11.25">
      <c r="I359" s="12"/>
    </row>
    <row r="360" ht="11.25">
      <c r="I360" s="12"/>
    </row>
    <row r="361" ht="11.25">
      <c r="I361" s="12"/>
    </row>
    <row r="362" ht="11.25">
      <c r="I362" s="12"/>
    </row>
    <row r="363" ht="11.25">
      <c r="I363" s="12"/>
    </row>
    <row r="364" ht="11.25">
      <c r="I364" s="12"/>
    </row>
    <row r="365" ht="11.25">
      <c r="I365" s="12"/>
    </row>
    <row r="366" ht="11.25">
      <c r="I366" s="12"/>
    </row>
    <row r="367" ht="11.25">
      <c r="I367" s="12"/>
    </row>
    <row r="368" ht="11.25">
      <c r="I368" s="12"/>
    </row>
    <row r="369" ht="11.25">
      <c r="I369" s="12"/>
    </row>
    <row r="370" ht="11.25">
      <c r="I370" s="12"/>
    </row>
    <row r="371" ht="11.25">
      <c r="I371" s="12"/>
    </row>
    <row r="372" ht="11.25">
      <c r="I372" s="12"/>
    </row>
    <row r="373" ht="11.25">
      <c r="I373" s="12"/>
    </row>
    <row r="374" ht="11.25">
      <c r="I374" s="12"/>
    </row>
    <row r="375" ht="11.25">
      <c r="I375" s="12"/>
    </row>
    <row r="376" ht="11.25">
      <c r="I376" s="12"/>
    </row>
    <row r="377" ht="11.25">
      <c r="I377" s="12"/>
    </row>
    <row r="378" ht="11.25">
      <c r="I378" s="12"/>
    </row>
    <row r="379" ht="11.25">
      <c r="I379" s="12"/>
    </row>
    <row r="380" ht="11.25">
      <c r="I380" s="12"/>
    </row>
    <row r="381" ht="11.25">
      <c r="I381" s="12"/>
    </row>
    <row r="382" ht="11.25">
      <c r="I382" s="12"/>
    </row>
    <row r="383" ht="11.25">
      <c r="I383" s="12"/>
    </row>
    <row r="384" ht="11.25">
      <c r="I384" s="12"/>
    </row>
    <row r="385" ht="11.25">
      <c r="I385" s="12"/>
    </row>
    <row r="386" ht="11.25">
      <c r="I386" s="12"/>
    </row>
    <row r="387" ht="11.25">
      <c r="I387" s="12"/>
    </row>
    <row r="388" ht="11.25">
      <c r="I388" s="12"/>
    </row>
    <row r="389" ht="11.25">
      <c r="I389" s="12"/>
    </row>
    <row r="390" ht="11.25">
      <c r="I390" s="12"/>
    </row>
    <row r="391" ht="11.25">
      <c r="I391" s="12"/>
    </row>
    <row r="392" ht="11.25">
      <c r="I392" s="12"/>
    </row>
    <row r="393" ht="11.25">
      <c r="I393" s="12"/>
    </row>
    <row r="394" ht="11.25">
      <c r="I394" s="12"/>
    </row>
    <row r="395" ht="11.25">
      <c r="I395" s="12"/>
    </row>
    <row r="396" ht="11.25">
      <c r="I396" s="12"/>
    </row>
    <row r="397" ht="11.25">
      <c r="I397" s="12"/>
    </row>
    <row r="398" ht="11.25">
      <c r="I398" s="12"/>
    </row>
    <row r="399" ht="11.25">
      <c r="I399" s="12"/>
    </row>
    <row r="400" ht="11.25">
      <c r="I400" s="12"/>
    </row>
    <row r="401" ht="11.25">
      <c r="I401" s="12"/>
    </row>
    <row r="402" ht="11.25">
      <c r="I402" s="12"/>
    </row>
    <row r="403" ht="11.25">
      <c r="I403" s="12"/>
    </row>
    <row r="404" ht="11.25">
      <c r="I404" s="12"/>
    </row>
    <row r="405" ht="11.25">
      <c r="I405" s="12"/>
    </row>
    <row r="406" ht="11.25">
      <c r="I406" s="12"/>
    </row>
    <row r="407" ht="11.25">
      <c r="I407" s="12"/>
    </row>
    <row r="408" ht="11.25">
      <c r="I408" s="12"/>
    </row>
    <row r="409" ht="11.25">
      <c r="I409" s="12"/>
    </row>
    <row r="410" ht="11.25">
      <c r="I410" s="12"/>
    </row>
    <row r="411" ht="11.25">
      <c r="I411" s="12"/>
    </row>
    <row r="412" ht="11.25">
      <c r="I412" s="12"/>
    </row>
    <row r="413" ht="11.25">
      <c r="I413" s="12"/>
    </row>
    <row r="414" ht="11.25">
      <c r="I414" s="12"/>
    </row>
    <row r="415" ht="11.25">
      <c r="I415" s="12"/>
    </row>
    <row r="416" ht="11.25">
      <c r="I416" s="12"/>
    </row>
    <row r="417" ht="11.25">
      <c r="I417" s="12"/>
    </row>
    <row r="418" ht="11.25">
      <c r="I418" s="12"/>
    </row>
    <row r="419" ht="11.25">
      <c r="I419" s="12"/>
    </row>
    <row r="420" ht="11.25">
      <c r="I420" s="12"/>
    </row>
    <row r="421" ht="11.25">
      <c r="I421" s="12"/>
    </row>
    <row r="422" ht="11.25">
      <c r="I422" s="12"/>
    </row>
    <row r="423" ht="11.25">
      <c r="I423" s="12"/>
    </row>
    <row r="424" ht="11.25">
      <c r="I424" s="12"/>
    </row>
    <row r="425" ht="11.25">
      <c r="I425" s="12"/>
    </row>
    <row r="426" ht="11.25">
      <c r="I426" s="12"/>
    </row>
    <row r="427" ht="11.25">
      <c r="I427" s="12"/>
    </row>
    <row r="428" ht="11.25">
      <c r="I428" s="12"/>
    </row>
    <row r="429" ht="11.25">
      <c r="I429" s="12"/>
    </row>
    <row r="430" ht="11.25">
      <c r="I430" s="12"/>
    </row>
    <row r="431" ht="11.25">
      <c r="I431" s="12"/>
    </row>
    <row r="432" ht="11.25">
      <c r="I432" s="12"/>
    </row>
    <row r="433" ht="11.25">
      <c r="I433" s="12"/>
    </row>
    <row r="434" ht="11.25">
      <c r="I434" s="12"/>
    </row>
    <row r="435" ht="11.25">
      <c r="I435" s="12"/>
    </row>
    <row r="436" ht="11.25">
      <c r="I436" s="12"/>
    </row>
    <row r="437" ht="11.25">
      <c r="I437" s="12"/>
    </row>
    <row r="438" ht="11.25">
      <c r="I438" s="12"/>
    </row>
    <row r="439" ht="11.25">
      <c r="I439" s="12"/>
    </row>
    <row r="440" ht="11.25">
      <c r="I440" s="12"/>
    </row>
    <row r="441" ht="11.25">
      <c r="I441" s="12"/>
    </row>
    <row r="442" ht="11.25">
      <c r="I442" s="12"/>
    </row>
    <row r="443" ht="11.25">
      <c r="I443" s="12"/>
    </row>
    <row r="444" ht="11.25">
      <c r="I444" s="12"/>
    </row>
    <row r="445" ht="11.25">
      <c r="I445" s="12"/>
    </row>
    <row r="446" ht="11.25">
      <c r="I446" s="12"/>
    </row>
    <row r="447" ht="11.25">
      <c r="I447" s="12"/>
    </row>
    <row r="448" ht="11.25">
      <c r="I448" s="12"/>
    </row>
    <row r="449" ht="11.25">
      <c r="I449" s="12"/>
    </row>
    <row r="450" ht="11.25">
      <c r="I450" s="12"/>
    </row>
    <row r="451" ht="11.25">
      <c r="I451" s="12"/>
    </row>
    <row r="452" ht="11.25">
      <c r="I452" s="12"/>
    </row>
    <row r="453" ht="11.25">
      <c r="I453" s="12"/>
    </row>
    <row r="454" ht="11.25">
      <c r="I454" s="12"/>
    </row>
    <row r="455" ht="11.25">
      <c r="I455" s="12"/>
    </row>
    <row r="456" ht="11.25">
      <c r="I456" s="12"/>
    </row>
    <row r="457" ht="11.25">
      <c r="I457" s="12"/>
    </row>
    <row r="458" ht="11.25">
      <c r="I458" s="12"/>
    </row>
    <row r="459" ht="11.25">
      <c r="I459" s="12"/>
    </row>
    <row r="460" ht="11.25">
      <c r="I460" s="12"/>
    </row>
    <row r="461" ht="11.25">
      <c r="I461" s="12"/>
    </row>
    <row r="462" ht="11.25">
      <c r="I462" s="12"/>
    </row>
    <row r="463" ht="11.25">
      <c r="I463" s="12"/>
    </row>
    <row r="464" ht="11.25">
      <c r="I464" s="12"/>
    </row>
    <row r="465" ht="11.25">
      <c r="I465" s="12"/>
    </row>
    <row r="466" ht="11.25">
      <c r="I466" s="12"/>
    </row>
    <row r="467" ht="11.25">
      <c r="I467" s="12"/>
    </row>
    <row r="468" ht="11.25">
      <c r="I468" s="12"/>
    </row>
    <row r="469" ht="11.25">
      <c r="I469" s="12"/>
    </row>
    <row r="470" ht="11.25">
      <c r="I470" s="12"/>
    </row>
    <row r="471" ht="11.25">
      <c r="I471" s="12"/>
    </row>
    <row r="472" ht="11.25">
      <c r="I472" s="12"/>
    </row>
    <row r="473" ht="11.25">
      <c r="I473" s="12"/>
    </row>
    <row r="474" ht="11.25">
      <c r="I474" s="12"/>
    </row>
    <row r="475" ht="11.25">
      <c r="I475" s="12"/>
    </row>
    <row r="476" ht="11.25">
      <c r="I476" s="12"/>
    </row>
    <row r="477" ht="11.25">
      <c r="I477" s="12"/>
    </row>
    <row r="478" ht="11.25">
      <c r="I478" s="12"/>
    </row>
    <row r="479" ht="11.25">
      <c r="I479" s="12"/>
    </row>
    <row r="480" ht="11.25">
      <c r="I480" s="12"/>
    </row>
    <row r="481" ht="11.25">
      <c r="I481" s="12"/>
    </row>
    <row r="482" ht="11.25">
      <c r="I482" s="12"/>
    </row>
    <row r="483" ht="11.25">
      <c r="I483" s="12"/>
    </row>
    <row r="484" ht="11.25">
      <c r="I484" s="12"/>
    </row>
    <row r="485" ht="11.25">
      <c r="I485" s="12"/>
    </row>
    <row r="486" ht="11.25">
      <c r="I486" s="12"/>
    </row>
    <row r="487" ht="11.25">
      <c r="I487" s="12"/>
    </row>
    <row r="488" ht="11.25">
      <c r="I488" s="12"/>
    </row>
    <row r="489" ht="11.25">
      <c r="I489" s="12"/>
    </row>
    <row r="490" ht="11.25">
      <c r="I490" s="12"/>
    </row>
    <row r="491" ht="11.25">
      <c r="I491" s="12"/>
    </row>
    <row r="492" ht="11.25">
      <c r="I492" s="12"/>
    </row>
    <row r="493" ht="11.25">
      <c r="I493" s="12"/>
    </row>
    <row r="494" ht="11.25">
      <c r="I494" s="12"/>
    </row>
    <row r="495" ht="11.25">
      <c r="I495" s="12"/>
    </row>
    <row r="496" ht="11.25">
      <c r="I496" s="12"/>
    </row>
    <row r="497" ht="11.25">
      <c r="I497" s="12"/>
    </row>
    <row r="498" ht="11.25">
      <c r="I498" s="12"/>
    </row>
    <row r="499" ht="11.25">
      <c r="I499" s="12"/>
    </row>
    <row r="500" ht="11.25">
      <c r="I500" s="12"/>
    </row>
    <row r="501" ht="11.25">
      <c r="I501" s="12"/>
    </row>
    <row r="502" ht="11.25">
      <c r="I502" s="12"/>
    </row>
    <row r="503" ht="11.25">
      <c r="I503" s="12"/>
    </row>
    <row r="504" ht="11.25">
      <c r="I504" s="12"/>
    </row>
    <row r="505" ht="11.25">
      <c r="I505" s="12"/>
    </row>
    <row r="506" ht="11.25">
      <c r="I506" s="12"/>
    </row>
    <row r="507" ht="11.25">
      <c r="I507" s="12"/>
    </row>
    <row r="508" ht="11.25">
      <c r="I508" s="12"/>
    </row>
    <row r="509" ht="11.25">
      <c r="I509" s="12"/>
    </row>
    <row r="510" ht="11.25">
      <c r="I510" s="12"/>
    </row>
    <row r="511" ht="11.25">
      <c r="I511" s="12"/>
    </row>
    <row r="512" ht="11.25">
      <c r="I512" s="12"/>
    </row>
    <row r="513" ht="11.25">
      <c r="I513" s="12"/>
    </row>
    <row r="514" ht="11.25">
      <c r="I514" s="12"/>
    </row>
    <row r="515" ht="11.25">
      <c r="I515" s="12"/>
    </row>
    <row r="516" ht="11.25">
      <c r="I516" s="12"/>
    </row>
    <row r="517" ht="11.25">
      <c r="I517" s="12"/>
    </row>
    <row r="518" ht="11.25">
      <c r="I518" s="12"/>
    </row>
    <row r="519" ht="11.25">
      <c r="I519" s="12"/>
    </row>
    <row r="520" ht="11.25">
      <c r="I520" s="12"/>
    </row>
    <row r="521" ht="11.25">
      <c r="I521" s="12"/>
    </row>
    <row r="522" ht="11.25">
      <c r="I522" s="12"/>
    </row>
    <row r="523" ht="11.25">
      <c r="I523" s="12"/>
    </row>
    <row r="524" ht="11.25">
      <c r="I524" s="12"/>
    </row>
    <row r="525" ht="11.25">
      <c r="I525" s="12"/>
    </row>
    <row r="526" ht="11.25">
      <c r="I526" s="12"/>
    </row>
    <row r="527" ht="11.25">
      <c r="I527" s="12"/>
    </row>
    <row r="528" ht="11.25">
      <c r="I528" s="12"/>
    </row>
    <row r="529" ht="11.25">
      <c r="I529" s="12"/>
    </row>
    <row r="530" ht="11.25">
      <c r="I530" s="12"/>
    </row>
    <row r="531" ht="11.25">
      <c r="I531" s="12"/>
    </row>
    <row r="532" ht="11.25">
      <c r="I532" s="12"/>
    </row>
    <row r="533" ht="11.25">
      <c r="I533" s="12"/>
    </row>
    <row r="534" ht="11.25">
      <c r="I534" s="12"/>
    </row>
    <row r="535" ht="11.25">
      <c r="I535" s="12"/>
    </row>
    <row r="536" ht="11.25">
      <c r="I536" s="12"/>
    </row>
    <row r="537" ht="11.25">
      <c r="I537" s="12"/>
    </row>
    <row r="538" ht="11.25">
      <c r="I538" s="12"/>
    </row>
    <row r="539" ht="11.25">
      <c r="I539" s="12"/>
    </row>
    <row r="540" ht="11.25">
      <c r="I540" s="12"/>
    </row>
    <row r="541" ht="11.25">
      <c r="I541" s="12"/>
    </row>
    <row r="542" ht="11.25">
      <c r="I542" s="12"/>
    </row>
    <row r="543" ht="11.25">
      <c r="I543" s="12"/>
    </row>
    <row r="544" ht="11.25">
      <c r="I544" s="12"/>
    </row>
    <row r="545" ht="11.25">
      <c r="I545" s="12"/>
    </row>
    <row r="546" ht="11.25">
      <c r="I546" s="12"/>
    </row>
    <row r="547" ht="11.25">
      <c r="I547" s="12"/>
    </row>
    <row r="548" ht="11.25">
      <c r="I548" s="12"/>
    </row>
    <row r="549" ht="11.25">
      <c r="I549" s="12"/>
    </row>
    <row r="550" ht="11.25">
      <c r="I550" s="12"/>
    </row>
    <row r="551" ht="11.25">
      <c r="I551" s="12"/>
    </row>
    <row r="552" ht="11.25">
      <c r="I552" s="12"/>
    </row>
    <row r="553" ht="11.25">
      <c r="I553" s="12"/>
    </row>
    <row r="554" ht="11.25">
      <c r="I554" s="12"/>
    </row>
    <row r="555" ht="11.25">
      <c r="I555" s="12"/>
    </row>
    <row r="556" ht="11.25">
      <c r="I556" s="12"/>
    </row>
    <row r="557" ht="11.25">
      <c r="I557" s="12"/>
    </row>
    <row r="558" ht="11.25">
      <c r="I558" s="12"/>
    </row>
    <row r="559" ht="11.25">
      <c r="I559" s="12"/>
    </row>
    <row r="560" ht="11.25">
      <c r="I560" s="12"/>
    </row>
    <row r="561" ht="11.25">
      <c r="I561" s="12"/>
    </row>
    <row r="562" ht="11.25">
      <c r="I562" s="12"/>
    </row>
    <row r="563" ht="11.25">
      <c r="I563" s="12"/>
    </row>
    <row r="564" ht="11.25">
      <c r="I564" s="12"/>
    </row>
    <row r="565" ht="11.25">
      <c r="I565" s="12"/>
    </row>
    <row r="566" ht="11.25">
      <c r="I566" s="12"/>
    </row>
    <row r="567" ht="11.25">
      <c r="I567" s="12"/>
    </row>
    <row r="568" ht="11.25">
      <c r="I568" s="12"/>
    </row>
    <row r="569" ht="11.25">
      <c r="I569" s="12"/>
    </row>
    <row r="570" ht="11.25">
      <c r="I570" s="12"/>
    </row>
    <row r="571" ht="11.25">
      <c r="I571" s="12"/>
    </row>
    <row r="572" ht="11.25">
      <c r="I572" s="12"/>
    </row>
    <row r="573" ht="11.25">
      <c r="I573" s="12"/>
    </row>
    <row r="574" ht="11.25">
      <c r="I574" s="12"/>
    </row>
    <row r="575" ht="11.25">
      <c r="I575" s="12"/>
    </row>
    <row r="576" ht="11.25">
      <c r="I576" s="12"/>
    </row>
    <row r="577" ht="11.25">
      <c r="I577" s="12"/>
    </row>
    <row r="578" ht="11.25">
      <c r="I578" s="12"/>
    </row>
    <row r="579" ht="11.25">
      <c r="I579" s="12"/>
    </row>
    <row r="580" ht="11.25">
      <c r="I580" s="12"/>
    </row>
    <row r="581" ht="11.25">
      <c r="I581" s="12"/>
    </row>
    <row r="582" ht="11.25">
      <c r="I582" s="12"/>
    </row>
    <row r="583" ht="11.25">
      <c r="I583" s="12"/>
    </row>
    <row r="584" ht="11.25">
      <c r="I584" s="12"/>
    </row>
    <row r="585" ht="11.25">
      <c r="I585" s="12"/>
    </row>
    <row r="586" ht="11.25">
      <c r="I586" s="12"/>
    </row>
    <row r="587" ht="11.25">
      <c r="I587" s="12"/>
    </row>
    <row r="588" ht="11.25">
      <c r="I588" s="12"/>
    </row>
    <row r="589" ht="11.25">
      <c r="I589" s="12"/>
    </row>
    <row r="590" ht="11.25">
      <c r="I590" s="12"/>
    </row>
    <row r="591" ht="11.25">
      <c r="I591" s="12"/>
    </row>
    <row r="592" ht="11.25">
      <c r="I592" s="12"/>
    </row>
    <row r="593" ht="11.25">
      <c r="I593" s="12"/>
    </row>
    <row r="594" ht="11.25">
      <c r="I594" s="12"/>
    </row>
    <row r="595" ht="11.25">
      <c r="I595" s="12"/>
    </row>
    <row r="596" ht="11.25">
      <c r="I596" s="12"/>
    </row>
    <row r="597" ht="11.25">
      <c r="I597" s="12"/>
    </row>
    <row r="598" ht="11.25">
      <c r="I598" s="12"/>
    </row>
    <row r="599" ht="11.25">
      <c r="I599" s="12"/>
    </row>
    <row r="600" ht="11.25">
      <c r="I600" s="12"/>
    </row>
    <row r="601" ht="11.25">
      <c r="I601" s="12"/>
    </row>
    <row r="602" ht="11.25">
      <c r="I602" s="12"/>
    </row>
    <row r="603" ht="11.25">
      <c r="I603" s="12"/>
    </row>
    <row r="604" ht="11.25">
      <c r="I604" s="12"/>
    </row>
    <row r="605" ht="11.25">
      <c r="I605" s="12"/>
    </row>
    <row r="606" ht="11.25">
      <c r="I606" s="12"/>
    </row>
    <row r="607" ht="11.25">
      <c r="I607" s="12"/>
    </row>
    <row r="608" ht="11.25">
      <c r="I608" s="12"/>
    </row>
    <row r="609" ht="11.25">
      <c r="I609" s="12"/>
    </row>
    <row r="610" ht="11.25">
      <c r="I610" s="12"/>
    </row>
    <row r="611" ht="11.25">
      <c r="I611" s="12"/>
    </row>
    <row r="612" ht="11.25">
      <c r="I612" s="12"/>
    </row>
    <row r="613" ht="11.25">
      <c r="I613" s="12"/>
    </row>
    <row r="614" ht="11.25">
      <c r="I614" s="12"/>
    </row>
    <row r="615" ht="11.25">
      <c r="I615" s="12"/>
    </row>
    <row r="616" ht="11.25">
      <c r="I616" s="12"/>
    </row>
    <row r="617" ht="11.25">
      <c r="I617" s="12"/>
    </row>
    <row r="618" ht="11.25">
      <c r="I618" s="12"/>
    </row>
    <row r="619" ht="11.25">
      <c r="I619" s="12"/>
    </row>
    <row r="620" ht="11.25">
      <c r="I620" s="12"/>
    </row>
    <row r="621" ht="11.25">
      <c r="I621" s="12"/>
    </row>
    <row r="622" ht="11.25">
      <c r="I622" s="12"/>
    </row>
    <row r="623" ht="11.25">
      <c r="I623" s="12"/>
    </row>
    <row r="624" ht="11.25">
      <c r="I624" s="12"/>
    </row>
    <row r="625" ht="11.25">
      <c r="I625" s="12"/>
    </row>
    <row r="626" ht="11.25">
      <c r="I626" s="12"/>
    </row>
    <row r="627" ht="11.25">
      <c r="I627" s="12"/>
    </row>
    <row r="628" ht="11.25">
      <c r="I628" s="12"/>
    </row>
    <row r="629" ht="11.25">
      <c r="I629" s="12"/>
    </row>
    <row r="630" ht="11.25">
      <c r="I630" s="12"/>
    </row>
    <row r="631" ht="11.25">
      <c r="I631" s="12"/>
    </row>
    <row r="632" ht="11.25">
      <c r="I632" s="12"/>
    </row>
    <row r="633" ht="11.25">
      <c r="I633" s="12"/>
    </row>
    <row r="634" ht="11.25">
      <c r="I634" s="12"/>
    </row>
    <row r="635" ht="11.25">
      <c r="I635" s="12"/>
    </row>
    <row r="636" ht="11.25">
      <c r="I636" s="12"/>
    </row>
    <row r="637" ht="11.25">
      <c r="I637" s="12"/>
    </row>
    <row r="638" ht="11.25">
      <c r="I638" s="12"/>
    </row>
    <row r="639" ht="11.25">
      <c r="I639" s="12"/>
    </row>
    <row r="640" ht="11.25">
      <c r="I640" s="12"/>
    </row>
    <row r="641" ht="11.25">
      <c r="I641" s="12"/>
    </row>
    <row r="642" ht="11.25">
      <c r="I642" s="12"/>
    </row>
    <row r="643" ht="11.25">
      <c r="I643" s="12"/>
    </row>
    <row r="644" ht="11.25">
      <c r="I644" s="12"/>
    </row>
    <row r="645" ht="11.25">
      <c r="I645" s="12"/>
    </row>
    <row r="646" ht="11.25">
      <c r="I646" s="12"/>
    </row>
    <row r="647" ht="11.25">
      <c r="I647" s="12"/>
    </row>
    <row r="648" ht="11.25">
      <c r="I648" s="12"/>
    </row>
    <row r="649" ht="11.25">
      <c r="I649" s="12"/>
    </row>
    <row r="650" ht="11.25">
      <c r="I650" s="12"/>
    </row>
    <row r="651" ht="11.25">
      <c r="I651" s="12"/>
    </row>
    <row r="652" ht="11.25">
      <c r="I652" s="12"/>
    </row>
    <row r="653" ht="11.25">
      <c r="I653" s="12"/>
    </row>
    <row r="654" ht="11.25">
      <c r="I654" s="12"/>
    </row>
    <row r="655" ht="11.25">
      <c r="I655" s="12"/>
    </row>
    <row r="656" ht="11.25">
      <c r="I656" s="12"/>
    </row>
    <row r="657" ht="11.25">
      <c r="I657" s="12"/>
    </row>
    <row r="658" ht="11.25">
      <c r="I658" s="12"/>
    </row>
    <row r="659" ht="11.25">
      <c r="I659" s="12"/>
    </row>
    <row r="660" ht="11.25">
      <c r="I660" s="12"/>
    </row>
    <row r="661" ht="11.25">
      <c r="I661" s="12"/>
    </row>
    <row r="662" ht="11.25">
      <c r="I662" s="12"/>
    </row>
    <row r="663" ht="11.25">
      <c r="I663" s="12"/>
    </row>
    <row r="664" ht="11.25">
      <c r="I664" s="12"/>
    </row>
    <row r="665" ht="11.25">
      <c r="I665" s="12"/>
    </row>
    <row r="666" ht="11.25">
      <c r="I666" s="12"/>
    </row>
    <row r="667" ht="11.25">
      <c r="I667" s="12"/>
    </row>
    <row r="668" ht="11.25">
      <c r="I668" s="12"/>
    </row>
    <row r="669" ht="11.25">
      <c r="I669" s="12"/>
    </row>
    <row r="670" ht="11.25">
      <c r="I670" s="12"/>
    </row>
    <row r="671" ht="11.25">
      <c r="I671" s="12"/>
    </row>
    <row r="672" ht="11.25">
      <c r="I672" s="12"/>
    </row>
    <row r="673" ht="11.25">
      <c r="I673" s="12"/>
    </row>
    <row r="674" ht="11.25">
      <c r="I674" s="12"/>
    </row>
    <row r="675" ht="11.25">
      <c r="I675" s="12"/>
    </row>
    <row r="676" ht="11.25">
      <c r="I676" s="12"/>
    </row>
    <row r="677" ht="11.25">
      <c r="I677" s="12"/>
    </row>
    <row r="678" ht="11.25">
      <c r="I678" s="12"/>
    </row>
    <row r="679" ht="11.25">
      <c r="I679" s="12"/>
    </row>
    <row r="680" ht="11.25">
      <c r="I680" s="12"/>
    </row>
    <row r="681" ht="11.25">
      <c r="I681" s="12"/>
    </row>
    <row r="682" ht="11.25">
      <c r="I682" s="12"/>
    </row>
    <row r="683" ht="11.25">
      <c r="I683" s="12"/>
    </row>
    <row r="684" ht="11.25">
      <c r="I684" s="12"/>
    </row>
    <row r="685" ht="11.25">
      <c r="I685" s="12"/>
    </row>
    <row r="686" ht="11.25">
      <c r="I686" s="12"/>
    </row>
    <row r="687" ht="11.25">
      <c r="I687" s="12"/>
    </row>
    <row r="688" ht="11.25">
      <c r="I688" s="12"/>
    </row>
    <row r="689" ht="11.25">
      <c r="I689" s="12"/>
    </row>
    <row r="690" ht="11.25">
      <c r="I690" s="12"/>
    </row>
    <row r="691" ht="11.25">
      <c r="I691" s="12"/>
    </row>
    <row r="692" ht="11.25">
      <c r="I692" s="12"/>
    </row>
    <row r="693" ht="11.25">
      <c r="I693" s="12"/>
    </row>
    <row r="694" ht="11.25">
      <c r="I694" s="12"/>
    </row>
    <row r="695" ht="11.25">
      <c r="I695" s="12"/>
    </row>
    <row r="696" ht="11.25">
      <c r="I696" s="12"/>
    </row>
    <row r="697" ht="11.25">
      <c r="I697" s="12"/>
    </row>
    <row r="698" ht="11.25">
      <c r="I698" s="12"/>
    </row>
    <row r="699" ht="11.25">
      <c r="I699" s="12"/>
    </row>
    <row r="700" ht="11.25">
      <c r="I700" s="12"/>
    </row>
    <row r="701" ht="11.25">
      <c r="I701" s="12"/>
    </row>
    <row r="702" ht="11.25">
      <c r="I702" s="12"/>
    </row>
    <row r="703" ht="11.25">
      <c r="I703" s="12"/>
    </row>
    <row r="704" ht="11.25">
      <c r="I704" s="12"/>
    </row>
    <row r="705" ht="11.25">
      <c r="I705" s="12"/>
    </row>
    <row r="706" ht="11.25">
      <c r="I706" s="12"/>
    </row>
    <row r="707" ht="11.25">
      <c r="I707" s="12"/>
    </row>
    <row r="708" ht="11.25">
      <c r="I708" s="12"/>
    </row>
    <row r="709" ht="11.25">
      <c r="I709" s="12"/>
    </row>
    <row r="710" ht="11.25">
      <c r="I710" s="12"/>
    </row>
    <row r="711" ht="11.25">
      <c r="I711" s="12"/>
    </row>
    <row r="712" ht="11.25">
      <c r="I712" s="12"/>
    </row>
    <row r="713" ht="11.25">
      <c r="I713" s="12"/>
    </row>
    <row r="714" ht="11.25">
      <c r="I714" s="12"/>
    </row>
    <row r="715" ht="11.25">
      <c r="I715" s="12"/>
    </row>
    <row r="716" ht="11.25">
      <c r="I716" s="12"/>
    </row>
    <row r="717" ht="11.25">
      <c r="I717" s="12"/>
    </row>
    <row r="718" ht="11.25">
      <c r="I718" s="12"/>
    </row>
    <row r="719" ht="11.25">
      <c r="I719" s="12"/>
    </row>
    <row r="720" ht="11.25">
      <c r="I720" s="12"/>
    </row>
    <row r="721" ht="11.25">
      <c r="I721" s="12"/>
    </row>
    <row r="722" ht="11.25">
      <c r="I722" s="12"/>
    </row>
    <row r="723" ht="11.25">
      <c r="I723" s="12"/>
    </row>
    <row r="724" ht="11.25">
      <c r="I724" s="12"/>
    </row>
    <row r="725" ht="11.25">
      <c r="I725" s="12"/>
    </row>
    <row r="726" ht="11.25">
      <c r="I726" s="12"/>
    </row>
    <row r="727" ht="11.25">
      <c r="I727" s="12"/>
    </row>
    <row r="728" ht="11.25">
      <c r="I728" s="12"/>
    </row>
    <row r="729" ht="11.25">
      <c r="I729" s="12"/>
    </row>
    <row r="730" ht="11.25">
      <c r="I730" s="12"/>
    </row>
    <row r="731" ht="11.25">
      <c r="I731" s="12"/>
    </row>
    <row r="732" ht="11.25">
      <c r="I732" s="12"/>
    </row>
    <row r="733" ht="11.25">
      <c r="I733" s="12"/>
    </row>
    <row r="734" ht="11.25">
      <c r="I734" s="12"/>
    </row>
    <row r="735" ht="11.25">
      <c r="I735" s="12"/>
    </row>
    <row r="736" ht="11.25">
      <c r="I736" s="12"/>
    </row>
    <row r="737" ht="11.25">
      <c r="I737" s="12"/>
    </row>
    <row r="738" ht="11.25">
      <c r="I738" s="12"/>
    </row>
    <row r="739" ht="11.25">
      <c r="I739" s="12"/>
    </row>
    <row r="740" ht="11.25">
      <c r="I740" s="12"/>
    </row>
    <row r="741" ht="11.25">
      <c r="I741" s="12"/>
    </row>
    <row r="742" ht="11.25">
      <c r="I742" s="12"/>
    </row>
    <row r="743" ht="11.25">
      <c r="I743" s="12"/>
    </row>
    <row r="744" ht="11.25">
      <c r="I744" s="12"/>
    </row>
    <row r="745" ht="11.25">
      <c r="I745" s="12"/>
    </row>
    <row r="746" ht="11.25">
      <c r="I746" s="12"/>
    </row>
    <row r="747" ht="11.25">
      <c r="I747" s="12"/>
    </row>
    <row r="748" ht="11.25">
      <c r="I748" s="12"/>
    </row>
    <row r="749" ht="11.25">
      <c r="I749" s="12"/>
    </row>
    <row r="750" ht="11.25">
      <c r="I750" s="12"/>
    </row>
    <row r="751" ht="11.25">
      <c r="I751" s="12"/>
    </row>
    <row r="752" ht="11.25">
      <c r="I752" s="12"/>
    </row>
    <row r="753" ht="11.25">
      <c r="I753" s="12"/>
    </row>
    <row r="754" ht="11.25">
      <c r="I754" s="12"/>
    </row>
    <row r="755" ht="11.25">
      <c r="I755" s="12"/>
    </row>
    <row r="756" ht="11.25">
      <c r="I756" s="12"/>
    </row>
    <row r="757" ht="11.25">
      <c r="I757" s="12"/>
    </row>
    <row r="758" ht="11.25">
      <c r="I758" s="12"/>
    </row>
    <row r="759" ht="11.25">
      <c r="I759" s="12"/>
    </row>
    <row r="760" ht="11.25">
      <c r="I760" s="12"/>
    </row>
    <row r="761" ht="11.25">
      <c r="I761" s="12"/>
    </row>
    <row r="762" ht="11.25">
      <c r="I762" s="12"/>
    </row>
    <row r="763" ht="11.25">
      <c r="I763" s="12"/>
    </row>
    <row r="764" ht="11.25">
      <c r="I764" s="12"/>
    </row>
    <row r="765" ht="11.25">
      <c r="I765" s="12"/>
    </row>
    <row r="766" ht="11.25">
      <c r="I766" s="12"/>
    </row>
    <row r="767" ht="11.25">
      <c r="I767" s="12"/>
    </row>
    <row r="768" ht="11.25">
      <c r="I768" s="12"/>
    </row>
    <row r="769" ht="11.25">
      <c r="I769" s="12"/>
    </row>
    <row r="770" ht="11.25">
      <c r="I770" s="12"/>
    </row>
    <row r="771" ht="11.25">
      <c r="I771" s="12"/>
    </row>
    <row r="772" ht="11.25">
      <c r="I772" s="12"/>
    </row>
    <row r="773" ht="11.25">
      <c r="I773" s="12"/>
    </row>
    <row r="774" ht="11.25">
      <c r="I774" s="12"/>
    </row>
    <row r="775" ht="11.25">
      <c r="I775" s="12"/>
    </row>
    <row r="776" ht="11.25">
      <c r="I776" s="12"/>
    </row>
    <row r="777" ht="11.25">
      <c r="I777" s="12"/>
    </row>
    <row r="778" ht="11.25">
      <c r="I778" s="12"/>
    </row>
    <row r="779" ht="11.25">
      <c r="I779" s="12"/>
    </row>
    <row r="780" ht="11.25">
      <c r="I780" s="12"/>
    </row>
    <row r="781" ht="11.25">
      <c r="I781" s="12"/>
    </row>
    <row r="782" ht="11.25">
      <c r="I782" s="12"/>
    </row>
    <row r="783" ht="11.25">
      <c r="I783" s="12"/>
    </row>
    <row r="784" ht="11.25">
      <c r="I784" s="12"/>
    </row>
    <row r="785" ht="11.25">
      <c r="I785" s="12"/>
    </row>
    <row r="786" ht="11.25">
      <c r="I786" s="12"/>
    </row>
    <row r="787" ht="11.25">
      <c r="I787" s="12"/>
    </row>
    <row r="788" ht="11.25">
      <c r="I788" s="12"/>
    </row>
    <row r="789" ht="11.25">
      <c r="I789" s="12"/>
    </row>
    <row r="790" ht="11.25">
      <c r="I790" s="12"/>
    </row>
    <row r="791" ht="11.25">
      <c r="I791" s="12"/>
    </row>
    <row r="792" ht="11.25">
      <c r="I792" s="12"/>
    </row>
    <row r="793" ht="11.25">
      <c r="I793" s="12"/>
    </row>
    <row r="794" ht="11.25">
      <c r="I794" s="12"/>
    </row>
    <row r="795" ht="11.25">
      <c r="I795" s="12"/>
    </row>
    <row r="796" ht="11.25">
      <c r="I796" s="12"/>
    </row>
    <row r="797" ht="11.25">
      <c r="I797" s="12"/>
    </row>
    <row r="798" ht="11.25">
      <c r="I798" s="12"/>
    </row>
    <row r="799" ht="11.25">
      <c r="I799" s="12"/>
    </row>
    <row r="800" ht="11.25">
      <c r="I800" s="12"/>
    </row>
    <row r="801" ht="11.25">
      <c r="I801" s="12"/>
    </row>
    <row r="802" ht="11.25">
      <c r="I802" s="12"/>
    </row>
    <row r="803" ht="11.25">
      <c r="I803" s="12"/>
    </row>
    <row r="804" ht="11.25">
      <c r="I804" s="12"/>
    </row>
    <row r="805" ht="11.25">
      <c r="I805" s="12"/>
    </row>
    <row r="806" ht="11.25">
      <c r="I806" s="12"/>
    </row>
    <row r="807" ht="11.25">
      <c r="I807" s="12"/>
    </row>
    <row r="808" ht="11.25">
      <c r="I808" s="12"/>
    </row>
    <row r="809" ht="11.25">
      <c r="I809" s="12"/>
    </row>
    <row r="810" ht="11.25">
      <c r="I810" s="12"/>
    </row>
    <row r="811" ht="11.25">
      <c r="I811" s="12"/>
    </row>
    <row r="812" ht="11.25">
      <c r="I812" s="12"/>
    </row>
    <row r="813" ht="11.25">
      <c r="I813" s="12"/>
    </row>
    <row r="814" ht="11.25">
      <c r="I814" s="12"/>
    </row>
    <row r="815" ht="11.25">
      <c r="I815" s="12"/>
    </row>
    <row r="816" ht="11.25">
      <c r="I816" s="12"/>
    </row>
    <row r="817" ht="11.25">
      <c r="I817" s="12"/>
    </row>
    <row r="818" ht="11.25">
      <c r="I818" s="12"/>
    </row>
    <row r="819" ht="11.25">
      <c r="I819" s="12"/>
    </row>
    <row r="820" ht="11.25">
      <c r="I820" s="12"/>
    </row>
    <row r="821" ht="11.25">
      <c r="I821" s="12"/>
    </row>
    <row r="822" ht="11.25">
      <c r="I822" s="12"/>
    </row>
    <row r="823" ht="11.25">
      <c r="I823" s="12"/>
    </row>
    <row r="824" ht="11.25">
      <c r="I824" s="12"/>
    </row>
    <row r="825" ht="11.25">
      <c r="I825" s="12"/>
    </row>
    <row r="826" ht="11.25">
      <c r="I826" s="12"/>
    </row>
    <row r="827" ht="11.25">
      <c r="I827" s="12"/>
    </row>
    <row r="828" ht="11.25">
      <c r="I828" s="12"/>
    </row>
    <row r="829" ht="11.25">
      <c r="I829" s="12"/>
    </row>
    <row r="830" ht="11.25">
      <c r="I830" s="12"/>
    </row>
    <row r="831" ht="11.25">
      <c r="I831" s="12"/>
    </row>
    <row r="832" ht="11.25">
      <c r="I832" s="12"/>
    </row>
    <row r="833" ht="11.25">
      <c r="I833" s="12"/>
    </row>
    <row r="834" ht="11.25">
      <c r="I834" s="12"/>
    </row>
    <row r="835" ht="11.25">
      <c r="I835" s="12"/>
    </row>
    <row r="836" ht="11.25">
      <c r="I836" s="12"/>
    </row>
    <row r="837" ht="11.25">
      <c r="I837" s="12"/>
    </row>
    <row r="838" ht="11.25">
      <c r="I838" s="12"/>
    </row>
    <row r="839" ht="11.25">
      <c r="I839" s="12"/>
    </row>
    <row r="840" ht="11.25">
      <c r="I840" s="12"/>
    </row>
    <row r="841" ht="11.25">
      <c r="I841" s="12"/>
    </row>
    <row r="842" ht="11.25">
      <c r="I842" s="12"/>
    </row>
    <row r="843" ht="11.25">
      <c r="I843" s="12"/>
    </row>
    <row r="844" ht="11.25">
      <c r="I844" s="12"/>
    </row>
    <row r="845" ht="11.25">
      <c r="I845" s="12"/>
    </row>
    <row r="846" ht="11.25">
      <c r="I846" s="12"/>
    </row>
    <row r="847" ht="11.25">
      <c r="I847" s="12"/>
    </row>
    <row r="848" ht="11.25">
      <c r="I848" s="12"/>
    </row>
    <row r="849" ht="11.25">
      <c r="I849" s="12"/>
    </row>
    <row r="850" ht="11.25">
      <c r="I850" s="12"/>
    </row>
  </sheetData>
  <sheetProtection/>
  <mergeCells count="8">
    <mergeCell ref="B2:H2"/>
    <mergeCell ref="B3:H3"/>
    <mergeCell ref="B107:H107"/>
    <mergeCell ref="D4:F4"/>
    <mergeCell ref="J12:M12"/>
    <mergeCell ref="G4:H4"/>
    <mergeCell ref="J20:M20"/>
    <mergeCell ref="J28:Q28"/>
  </mergeCells>
  <printOptions/>
  <pageMargins left="0.787401575" right="0.787401575" top="0.984251969" bottom="0.984251969" header="0.4921259845" footer="0.4921259845"/>
  <pageSetup horizontalDpi="600" verticalDpi="600" orientation="portrait" paperSize="9" r:id="rId1"/>
  <ignoredErrors>
    <ignoredError sqref="B6:B24 B27:B101" numberStoredAsText="1"/>
  </ignoredErrors>
</worksheet>
</file>

<file path=xl/worksheets/sheet7.xml><?xml version="1.0" encoding="utf-8"?>
<worksheet xmlns="http://schemas.openxmlformats.org/spreadsheetml/2006/main" xmlns:r="http://schemas.openxmlformats.org/officeDocument/2006/relationships">
  <dimension ref="B2:H109"/>
  <sheetViews>
    <sheetView showGridLines="0" zoomScalePageLayoutView="0" workbookViewId="0" topLeftCell="A1">
      <selection activeCell="G14" sqref="G14"/>
    </sheetView>
  </sheetViews>
  <sheetFormatPr defaultColWidth="11.421875" defaultRowHeight="12.75"/>
  <cols>
    <col min="1" max="1" width="3.00390625" style="0" customWidth="1"/>
    <col min="2" max="2" width="15.7109375" style="0" customWidth="1"/>
    <col min="3" max="3" width="19.140625" style="0" bestFit="1" customWidth="1"/>
    <col min="4" max="5" width="12.7109375" style="0" customWidth="1"/>
    <col min="7" max="7" width="97.28125" style="0" customWidth="1"/>
  </cols>
  <sheetData>
    <row r="2" spans="2:7" ht="30" customHeight="1">
      <c r="B2" s="132" t="s">
        <v>284</v>
      </c>
      <c r="C2" s="132"/>
      <c r="D2" s="132"/>
      <c r="E2" s="132"/>
      <c r="F2" s="132"/>
      <c r="G2" s="132"/>
    </row>
    <row r="3" spans="2:5" ht="15" customHeight="1">
      <c r="B3" s="118"/>
      <c r="C3" s="118"/>
      <c r="D3" s="142" t="s">
        <v>256</v>
      </c>
      <c r="E3" s="143"/>
    </row>
    <row r="4" spans="2:8" ht="15" customHeight="1">
      <c r="B4" s="32" t="s">
        <v>253</v>
      </c>
      <c r="C4" s="38" t="s">
        <v>252</v>
      </c>
      <c r="D4" s="56" t="s">
        <v>254</v>
      </c>
      <c r="E4" s="57" t="s">
        <v>227</v>
      </c>
      <c r="F4" s="54"/>
      <c r="H4" s="54"/>
    </row>
    <row r="5" spans="2:5" ht="15" customHeight="1">
      <c r="B5" s="4" t="s">
        <v>0</v>
      </c>
      <c r="C5" s="46" t="s">
        <v>1</v>
      </c>
      <c r="D5" s="119">
        <v>3899</v>
      </c>
      <c r="E5" s="115">
        <v>0.9667022041504476</v>
      </c>
    </row>
    <row r="6" spans="2:5" ht="15" customHeight="1">
      <c r="B6" s="5" t="s">
        <v>2</v>
      </c>
      <c r="C6" s="47" t="s">
        <v>3</v>
      </c>
      <c r="D6" s="120">
        <v>6906</v>
      </c>
      <c r="E6" s="116">
        <v>2.071932603686636</v>
      </c>
    </row>
    <row r="7" spans="2:5" ht="15" customHeight="1">
      <c r="B7" s="99" t="s">
        <v>4</v>
      </c>
      <c r="C7" s="100" t="s">
        <v>5</v>
      </c>
      <c r="D7" s="120">
        <v>3187</v>
      </c>
      <c r="E7" s="116">
        <v>1.5825801966431623</v>
      </c>
    </row>
    <row r="8" spans="2:5" ht="15" customHeight="1">
      <c r="B8" s="5" t="s">
        <v>6</v>
      </c>
      <c r="C8" s="47" t="s">
        <v>7</v>
      </c>
      <c r="D8" s="120">
        <v>1667</v>
      </c>
      <c r="E8" s="116">
        <v>1.7589954626991664</v>
      </c>
    </row>
    <row r="9" spans="2:5" ht="15" customHeight="1">
      <c r="B9" s="5" t="s">
        <v>8</v>
      </c>
      <c r="C9" s="47" t="s">
        <v>9</v>
      </c>
      <c r="D9" s="120">
        <v>1195</v>
      </c>
      <c r="E9" s="116">
        <v>1.4065608116856367</v>
      </c>
    </row>
    <row r="10" spans="2:5" ht="15" customHeight="1">
      <c r="B10" s="5" t="s">
        <v>10</v>
      </c>
      <c r="C10" s="47" t="s">
        <v>11</v>
      </c>
      <c r="D10" s="120">
        <v>8084</v>
      </c>
      <c r="E10" s="116">
        <v>1.2302504025250265</v>
      </c>
    </row>
    <row r="11" spans="2:5" ht="15" customHeight="1">
      <c r="B11" s="5" t="s">
        <v>12</v>
      </c>
      <c r="C11" s="47" t="s">
        <v>13</v>
      </c>
      <c r="D11" s="120">
        <v>2756</v>
      </c>
      <c r="E11" s="116">
        <v>1.4273210799165152</v>
      </c>
    </row>
    <row r="12" spans="2:5" ht="15" customHeight="1">
      <c r="B12" s="5" t="s">
        <v>14</v>
      </c>
      <c r="C12" s="47" t="s">
        <v>15</v>
      </c>
      <c r="D12" s="120">
        <v>3546</v>
      </c>
      <c r="E12" s="116">
        <v>2.0651097781142624</v>
      </c>
    </row>
    <row r="13" spans="2:5" ht="15" customHeight="1">
      <c r="B13" s="5" t="s">
        <v>16</v>
      </c>
      <c r="C13" s="47" t="s">
        <v>17</v>
      </c>
      <c r="D13" s="120">
        <v>1741</v>
      </c>
      <c r="E13" s="116">
        <v>1.9286584690373323</v>
      </c>
    </row>
    <row r="14" spans="2:5" ht="15" customHeight="1">
      <c r="B14" s="5" t="s">
        <v>18</v>
      </c>
      <c r="C14" s="47" t="s">
        <v>19</v>
      </c>
      <c r="D14" s="120">
        <v>3138</v>
      </c>
      <c r="E14" s="116">
        <v>1.6593253768910652</v>
      </c>
    </row>
    <row r="15" spans="2:5" ht="15" customHeight="1">
      <c r="B15" s="5" t="s">
        <v>20</v>
      </c>
      <c r="C15" s="47" t="s">
        <v>21</v>
      </c>
      <c r="D15" s="120">
        <v>4484</v>
      </c>
      <c r="E15" s="116">
        <v>2.06808443909436</v>
      </c>
    </row>
    <row r="16" spans="2:5" ht="15" customHeight="1">
      <c r="B16" s="5" t="s">
        <v>22</v>
      </c>
      <c r="C16" s="47" t="s">
        <v>23</v>
      </c>
      <c r="D16" s="120">
        <v>1518</v>
      </c>
      <c r="E16" s="116">
        <v>0.9311283951223102</v>
      </c>
    </row>
    <row r="17" spans="2:5" ht="15" customHeight="1">
      <c r="B17" s="5" t="s">
        <v>24</v>
      </c>
      <c r="C17" s="47" t="s">
        <v>25</v>
      </c>
      <c r="D17" s="120">
        <v>21945</v>
      </c>
      <c r="E17" s="116">
        <v>1.7309430622666246</v>
      </c>
    </row>
    <row r="18" spans="2:5" ht="15" customHeight="1">
      <c r="B18" s="5" t="s">
        <v>26</v>
      </c>
      <c r="C18" s="47" t="s">
        <v>27</v>
      </c>
      <c r="D18" s="120">
        <v>6575</v>
      </c>
      <c r="E18" s="116">
        <v>1.5193564860924</v>
      </c>
    </row>
    <row r="19" spans="2:5" ht="15" customHeight="1">
      <c r="B19" s="5" t="s">
        <v>28</v>
      </c>
      <c r="C19" s="47" t="s">
        <v>29</v>
      </c>
      <c r="D19" s="120">
        <v>1363</v>
      </c>
      <c r="E19" s="116">
        <v>1.5925873995139277</v>
      </c>
    </row>
    <row r="20" spans="2:5" ht="15" customHeight="1">
      <c r="B20" s="5" t="s">
        <v>30</v>
      </c>
      <c r="C20" s="47" t="s">
        <v>31</v>
      </c>
      <c r="D20" s="120">
        <v>3813</v>
      </c>
      <c r="E20" s="116">
        <v>1.7874470867847048</v>
      </c>
    </row>
    <row r="21" spans="2:5" ht="15" customHeight="1">
      <c r="B21" s="5" t="s">
        <v>32</v>
      </c>
      <c r="C21" s="47" t="s">
        <v>33</v>
      </c>
      <c r="D21" s="120">
        <v>6767</v>
      </c>
      <c r="E21" s="116">
        <v>1.7919941529140098</v>
      </c>
    </row>
    <row r="22" spans="2:5" ht="15" customHeight="1">
      <c r="B22" s="5" t="s">
        <v>34</v>
      </c>
      <c r="C22" s="47" t="s">
        <v>35</v>
      </c>
      <c r="D22" s="120">
        <v>3165</v>
      </c>
      <c r="E22" s="116">
        <v>1.7201086956521738</v>
      </c>
    </row>
    <row r="23" spans="2:5" ht="15" customHeight="1">
      <c r="B23" s="5" t="s">
        <v>36</v>
      </c>
      <c r="C23" s="47" t="s">
        <v>37</v>
      </c>
      <c r="D23" s="120">
        <v>1935</v>
      </c>
      <c r="E23" s="116">
        <v>1.369077941925624</v>
      </c>
    </row>
    <row r="24" spans="2:5" ht="15" customHeight="1">
      <c r="B24" s="6" t="s">
        <v>38</v>
      </c>
      <c r="C24" s="47" t="s">
        <v>39</v>
      </c>
      <c r="D24" s="120">
        <v>1035</v>
      </c>
      <c r="E24" s="116">
        <v>1.0654396096476328</v>
      </c>
    </row>
    <row r="25" spans="2:5" ht="15" customHeight="1">
      <c r="B25" s="6" t="s">
        <v>40</v>
      </c>
      <c r="C25" s="47" t="s">
        <v>41</v>
      </c>
      <c r="D25" s="120">
        <v>1343</v>
      </c>
      <c r="E25" s="116">
        <v>1.2271452197987955</v>
      </c>
    </row>
    <row r="26" spans="2:5" ht="15" customHeight="1">
      <c r="B26" s="5" t="s">
        <v>42</v>
      </c>
      <c r="C26" s="47" t="s">
        <v>43</v>
      </c>
      <c r="D26" s="120">
        <v>4346</v>
      </c>
      <c r="E26" s="116">
        <v>1.2808837095523982</v>
      </c>
    </row>
    <row r="27" spans="2:5" ht="15" customHeight="1">
      <c r="B27" s="5" t="s">
        <v>44</v>
      </c>
      <c r="C27" s="47" t="s">
        <v>45</v>
      </c>
      <c r="D27" s="120">
        <v>4462</v>
      </c>
      <c r="E27" s="116">
        <v>1.284979106850246</v>
      </c>
    </row>
    <row r="28" spans="2:5" ht="15" customHeight="1">
      <c r="B28" s="5" t="s">
        <v>46</v>
      </c>
      <c r="C28" s="47" t="s">
        <v>47</v>
      </c>
      <c r="D28" s="120">
        <v>1324</v>
      </c>
      <c r="E28" s="116">
        <v>1.9312396983531952</v>
      </c>
    </row>
    <row r="29" spans="2:5" ht="15" customHeight="1">
      <c r="B29" s="5" t="s">
        <v>48</v>
      </c>
      <c r="C29" s="47" t="s">
        <v>49</v>
      </c>
      <c r="D29" s="120">
        <v>4316</v>
      </c>
      <c r="E29" s="116">
        <v>1.785810338335754</v>
      </c>
    </row>
    <row r="30" spans="2:5" ht="15" customHeight="1">
      <c r="B30" s="5" t="s">
        <v>50</v>
      </c>
      <c r="C30" s="47" t="s">
        <v>51</v>
      </c>
      <c r="D30" s="120">
        <v>4238</v>
      </c>
      <c r="E30" s="116">
        <v>1.2535754112277526</v>
      </c>
    </row>
    <row r="31" spans="2:5" ht="15" customHeight="1">
      <c r="B31" s="5" t="s">
        <v>52</v>
      </c>
      <c r="C31" s="47" t="s">
        <v>53</v>
      </c>
      <c r="D31" s="120">
        <v>4957</v>
      </c>
      <c r="E31" s="116">
        <v>1.6174925439369319</v>
      </c>
    </row>
    <row r="32" spans="2:5" ht="15" customHeight="1">
      <c r="B32" s="5" t="s">
        <v>54</v>
      </c>
      <c r="C32" s="47" t="s">
        <v>55</v>
      </c>
      <c r="D32" s="120">
        <v>4404</v>
      </c>
      <c r="E32" s="116">
        <v>1.173523768919207</v>
      </c>
    </row>
    <row r="33" spans="2:5" ht="15" customHeight="1">
      <c r="B33" s="5" t="s">
        <v>56</v>
      </c>
      <c r="C33" s="47" t="s">
        <v>57</v>
      </c>
      <c r="D33" s="120">
        <v>3310</v>
      </c>
      <c r="E33" s="116">
        <v>1.2427444001411698</v>
      </c>
    </row>
    <row r="34" spans="2:5" ht="15" customHeight="1">
      <c r="B34" s="5" t="s">
        <v>58</v>
      </c>
      <c r="C34" s="47" t="s">
        <v>59</v>
      </c>
      <c r="D34" s="120">
        <v>6156</v>
      </c>
      <c r="E34" s="116">
        <v>1.1060802069857698</v>
      </c>
    </row>
    <row r="35" spans="2:5" ht="15" customHeight="1">
      <c r="B35" s="5" t="s">
        <v>60</v>
      </c>
      <c r="C35" s="47" t="s">
        <v>61</v>
      </c>
      <c r="D35" s="120">
        <v>8960</v>
      </c>
      <c r="E35" s="116">
        <v>1.9779729750612045</v>
      </c>
    </row>
    <row r="36" spans="2:5" ht="15" customHeight="1">
      <c r="B36" s="5" t="s">
        <v>62</v>
      </c>
      <c r="C36" s="47" t="s">
        <v>63</v>
      </c>
      <c r="D36" s="120">
        <v>12925</v>
      </c>
      <c r="E36" s="116">
        <v>1.4355974862327034</v>
      </c>
    </row>
    <row r="37" spans="2:5" ht="15" customHeight="1">
      <c r="B37" s="5" t="s">
        <v>64</v>
      </c>
      <c r="C37" s="47" t="s">
        <v>65</v>
      </c>
      <c r="D37" s="120">
        <v>1454</v>
      </c>
      <c r="E37" s="116">
        <v>1.3032060302408333</v>
      </c>
    </row>
    <row r="38" spans="2:5" ht="15" customHeight="1">
      <c r="B38" s="5" t="s">
        <v>66</v>
      </c>
      <c r="C38" s="47" t="s">
        <v>67</v>
      </c>
      <c r="D38" s="120">
        <v>14379</v>
      </c>
      <c r="E38" s="116">
        <v>1.4236802813498775</v>
      </c>
    </row>
    <row r="39" spans="2:5" ht="15" customHeight="1">
      <c r="B39" s="5" t="s">
        <v>68</v>
      </c>
      <c r="C39" s="47" t="s">
        <v>69</v>
      </c>
      <c r="D39" s="120">
        <v>13751</v>
      </c>
      <c r="E39" s="116">
        <v>1.9257782028964399</v>
      </c>
    </row>
    <row r="40" spans="2:5" ht="15" customHeight="1">
      <c r="B40" s="5" t="s">
        <v>70</v>
      </c>
      <c r="C40" s="47" t="s">
        <v>71</v>
      </c>
      <c r="D40" s="120">
        <v>8414</v>
      </c>
      <c r="E40" s="116">
        <v>1.2514185172460464</v>
      </c>
    </row>
    <row r="41" spans="2:5" ht="15" customHeight="1">
      <c r="B41" s="5" t="s">
        <v>72</v>
      </c>
      <c r="C41" s="47" t="s">
        <v>73</v>
      </c>
      <c r="D41" s="120">
        <v>2181</v>
      </c>
      <c r="E41" s="116">
        <v>1.6805621908181665</v>
      </c>
    </row>
    <row r="42" spans="2:5" ht="15" customHeight="1">
      <c r="B42" s="5" t="s">
        <v>74</v>
      </c>
      <c r="C42" s="47" t="s">
        <v>75</v>
      </c>
      <c r="D42" s="120">
        <v>5538</v>
      </c>
      <c r="E42" s="116">
        <v>1.4631285270433072</v>
      </c>
    </row>
    <row r="43" spans="2:5" ht="15" customHeight="1">
      <c r="B43" s="5" t="s">
        <v>76</v>
      </c>
      <c r="C43" s="47" t="s">
        <v>77</v>
      </c>
      <c r="D43" s="120">
        <v>9858</v>
      </c>
      <c r="E43" s="116">
        <v>1.239387321739065</v>
      </c>
    </row>
    <row r="44" spans="2:5" ht="15" customHeight="1">
      <c r="B44" s="5" t="s">
        <v>78</v>
      </c>
      <c r="C44" s="47" t="s">
        <v>79</v>
      </c>
      <c r="D44" s="120">
        <v>2055</v>
      </c>
      <c r="E44" s="116">
        <v>1.3118919333009882</v>
      </c>
    </row>
    <row r="45" spans="2:5" ht="15" customHeight="1">
      <c r="B45" s="5" t="s">
        <v>80</v>
      </c>
      <c r="C45" s="47" t="s">
        <v>81</v>
      </c>
      <c r="D45" s="120">
        <v>3239</v>
      </c>
      <c r="E45" s="116">
        <v>1.3202355962255692</v>
      </c>
    </row>
    <row r="46" spans="2:5" ht="15" customHeight="1">
      <c r="B46" s="5" t="s">
        <v>82</v>
      </c>
      <c r="C46" s="47" t="s">
        <v>83</v>
      </c>
      <c r="D46" s="120">
        <v>2735</v>
      </c>
      <c r="E46" s="116">
        <v>1.3826329172796255</v>
      </c>
    </row>
    <row r="47" spans="2:5" ht="15" customHeight="1">
      <c r="B47" s="5" t="s">
        <v>84</v>
      </c>
      <c r="C47" s="47" t="s">
        <v>85</v>
      </c>
      <c r="D47" s="120">
        <v>6664</v>
      </c>
      <c r="E47" s="116">
        <v>1.4550091265578466</v>
      </c>
    </row>
    <row r="48" spans="2:5" ht="15" customHeight="1">
      <c r="B48" s="5" t="s">
        <v>86</v>
      </c>
      <c r="C48" s="47" t="s">
        <v>87</v>
      </c>
      <c r="D48" s="120">
        <v>1706</v>
      </c>
      <c r="E48" s="116">
        <v>1.2507606472283115</v>
      </c>
    </row>
    <row r="49" spans="2:5" ht="15" customHeight="1">
      <c r="B49" s="5" t="s">
        <v>88</v>
      </c>
      <c r="C49" s="47" t="s">
        <v>89</v>
      </c>
      <c r="D49" s="120">
        <v>11964</v>
      </c>
      <c r="E49" s="116">
        <v>1.373013468477153</v>
      </c>
    </row>
    <row r="50" spans="2:5" ht="15" customHeight="1">
      <c r="B50" s="5" t="s">
        <v>90</v>
      </c>
      <c r="C50" s="47" t="s">
        <v>91</v>
      </c>
      <c r="D50" s="120">
        <v>5928</v>
      </c>
      <c r="E50" s="116">
        <v>1.4263440549748803</v>
      </c>
    </row>
    <row r="51" spans="2:5" ht="15" customHeight="1">
      <c r="B51" s="5" t="s">
        <v>92</v>
      </c>
      <c r="C51" s="47" t="s">
        <v>93</v>
      </c>
      <c r="D51" s="120">
        <v>1536</v>
      </c>
      <c r="E51" s="116">
        <v>1.5488555006554403</v>
      </c>
    </row>
    <row r="52" spans="2:5" ht="15" customHeight="1">
      <c r="B52" s="5" t="s">
        <v>94</v>
      </c>
      <c r="C52" s="47" t="s">
        <v>95</v>
      </c>
      <c r="D52" s="120">
        <v>3484</v>
      </c>
      <c r="E52" s="116">
        <v>1.779712099385989</v>
      </c>
    </row>
    <row r="53" spans="2:5" ht="15" customHeight="1">
      <c r="B53" s="5" t="s">
        <v>96</v>
      </c>
      <c r="C53" s="47" t="s">
        <v>97</v>
      </c>
      <c r="D53" s="120">
        <v>572</v>
      </c>
      <c r="E53" s="116">
        <v>1.256756162938876</v>
      </c>
    </row>
    <row r="54" spans="2:5" ht="15" customHeight="1">
      <c r="B54" s="5" t="s">
        <v>98</v>
      </c>
      <c r="C54" s="47" t="s">
        <v>99</v>
      </c>
      <c r="D54" s="120">
        <v>6842</v>
      </c>
      <c r="E54" s="116">
        <v>1.3616028784308731</v>
      </c>
    </row>
    <row r="55" spans="2:5" ht="15" customHeight="1">
      <c r="B55" s="5" t="s">
        <v>100</v>
      </c>
      <c r="C55" s="47" t="s">
        <v>101</v>
      </c>
      <c r="D55" s="120">
        <v>4135</v>
      </c>
      <c r="E55" s="116">
        <v>1.3859096393618449</v>
      </c>
    </row>
    <row r="56" spans="2:5" ht="15" customHeight="1">
      <c r="B56" s="5" t="s">
        <v>102</v>
      </c>
      <c r="C56" s="47" t="s">
        <v>103</v>
      </c>
      <c r="D56" s="120">
        <v>5026</v>
      </c>
      <c r="E56" s="116">
        <v>1.3776317123912847</v>
      </c>
    </row>
    <row r="57" spans="2:5" ht="15" customHeight="1">
      <c r="B57" s="5" t="s">
        <v>104</v>
      </c>
      <c r="C57" s="47" t="s">
        <v>105</v>
      </c>
      <c r="D57" s="120">
        <v>1918</v>
      </c>
      <c r="E57" s="116">
        <v>1.78343949044586</v>
      </c>
    </row>
    <row r="58" spans="2:5" ht="15" customHeight="1">
      <c r="B58" s="5" t="s">
        <v>106</v>
      </c>
      <c r="C58" s="47" t="s">
        <v>107</v>
      </c>
      <c r="D58" s="120">
        <v>1950</v>
      </c>
      <c r="E58" s="116">
        <v>1.0651256028884022</v>
      </c>
    </row>
    <row r="59" spans="2:5" ht="15" customHeight="1">
      <c r="B59" s="5" t="s">
        <v>108</v>
      </c>
      <c r="C59" s="47" t="s">
        <v>109</v>
      </c>
      <c r="D59" s="120">
        <v>7125</v>
      </c>
      <c r="E59" s="116">
        <v>1.5191638522157405</v>
      </c>
    </row>
    <row r="60" spans="2:5" ht="15" customHeight="1">
      <c r="B60" s="5" t="s">
        <v>110</v>
      </c>
      <c r="C60" s="47" t="s">
        <v>111</v>
      </c>
      <c r="D60" s="120">
        <v>1928</v>
      </c>
      <c r="E60" s="116">
        <v>1.6525667069522658</v>
      </c>
    </row>
    <row r="61" spans="2:5" ht="15" customHeight="1">
      <c r="B61" s="5" t="s">
        <v>112</v>
      </c>
      <c r="C61" s="47" t="s">
        <v>113</v>
      </c>
      <c r="D61" s="120">
        <v>5617</v>
      </c>
      <c r="E61" s="116">
        <v>1.2524750709074368</v>
      </c>
    </row>
    <row r="62" spans="2:5" ht="15" customHeight="1">
      <c r="B62" s="5" t="s">
        <v>114</v>
      </c>
      <c r="C62" s="47" t="s">
        <v>115</v>
      </c>
      <c r="D62" s="120">
        <v>9751</v>
      </c>
      <c r="E62" s="116">
        <v>1.4509272334176027</v>
      </c>
    </row>
    <row r="63" spans="2:5" ht="15" customHeight="1">
      <c r="B63" s="5" t="s">
        <v>116</v>
      </c>
      <c r="C63" s="47" t="s">
        <v>117</v>
      </c>
      <c r="D63" s="120">
        <v>2174</v>
      </c>
      <c r="E63" s="116">
        <v>1.8008316628286476</v>
      </c>
    </row>
    <row r="64" spans="2:5" ht="15" customHeight="1">
      <c r="B64" s="5" t="s">
        <v>118</v>
      </c>
      <c r="C64" s="47" t="s">
        <v>119</v>
      </c>
      <c r="D64" s="120">
        <v>35771</v>
      </c>
      <c r="E64" s="116">
        <v>2.127008024964442</v>
      </c>
    </row>
    <row r="65" spans="2:5" ht="15" customHeight="1">
      <c r="B65" s="5" t="s">
        <v>120</v>
      </c>
      <c r="C65" s="47" t="s">
        <v>121</v>
      </c>
      <c r="D65" s="120">
        <v>6811</v>
      </c>
      <c r="E65" s="116">
        <v>1.2931681004611812</v>
      </c>
    </row>
    <row r="66" spans="2:5" ht="15" customHeight="1">
      <c r="B66" s="5" t="s">
        <v>122</v>
      </c>
      <c r="C66" s="47" t="s">
        <v>123</v>
      </c>
      <c r="D66" s="120">
        <v>2648</v>
      </c>
      <c r="E66" s="116">
        <v>1.5814336819096646</v>
      </c>
    </row>
    <row r="67" spans="2:5" ht="15" customHeight="1">
      <c r="B67" s="5" t="s">
        <v>124</v>
      </c>
      <c r="C67" s="47" t="s">
        <v>125</v>
      </c>
      <c r="D67" s="120">
        <v>21546</v>
      </c>
      <c r="E67" s="116">
        <v>2.3237078379034215</v>
      </c>
    </row>
    <row r="68" spans="2:5" ht="15" customHeight="1">
      <c r="B68" s="5" t="s">
        <v>126</v>
      </c>
      <c r="C68" s="47" t="s">
        <v>127</v>
      </c>
      <c r="D68" s="120">
        <v>6188</v>
      </c>
      <c r="E68" s="116">
        <v>1.5134653906076119</v>
      </c>
    </row>
    <row r="69" spans="2:5" ht="15" customHeight="1">
      <c r="B69" s="5" t="s">
        <v>128</v>
      </c>
      <c r="C69" s="47" t="s">
        <v>129</v>
      </c>
      <c r="D69" s="120">
        <v>5964</v>
      </c>
      <c r="E69" s="116">
        <v>1.4438090995802204</v>
      </c>
    </row>
    <row r="70" spans="2:5" ht="15" customHeight="1">
      <c r="B70" s="5" t="s">
        <v>130</v>
      </c>
      <c r="C70" s="47" t="s">
        <v>131</v>
      </c>
      <c r="D70" s="120">
        <v>2091</v>
      </c>
      <c r="E70" s="116">
        <v>1.5502554103246566</v>
      </c>
    </row>
    <row r="71" spans="2:5" ht="15" customHeight="1">
      <c r="B71" s="5" t="s">
        <v>132</v>
      </c>
      <c r="C71" s="47" t="s">
        <v>133</v>
      </c>
      <c r="D71" s="120">
        <v>6482</v>
      </c>
      <c r="E71" s="116">
        <v>2.3361252468753153</v>
      </c>
    </row>
    <row r="72" spans="2:5" ht="15" customHeight="1">
      <c r="B72" s="5" t="s">
        <v>134</v>
      </c>
      <c r="C72" s="47" t="s">
        <v>135</v>
      </c>
      <c r="D72" s="120">
        <v>10478</v>
      </c>
      <c r="E72" s="116">
        <v>1.4258692250119072</v>
      </c>
    </row>
    <row r="73" spans="2:5" ht="15" customHeight="1">
      <c r="B73" s="5" t="s">
        <v>136</v>
      </c>
      <c r="C73" s="47" t="s">
        <v>137</v>
      </c>
      <c r="D73" s="120">
        <v>6444</v>
      </c>
      <c r="E73" s="116">
        <v>1.3282791117597224</v>
      </c>
    </row>
    <row r="74" spans="2:5" ht="15" customHeight="1">
      <c r="B74" s="5" t="s">
        <v>138</v>
      </c>
      <c r="C74" s="47" t="s">
        <v>139</v>
      </c>
      <c r="D74" s="120">
        <v>15613</v>
      </c>
      <c r="E74" s="116">
        <v>1.3176383613112412</v>
      </c>
    </row>
    <row r="75" spans="2:5" ht="15" customHeight="1">
      <c r="B75" s="5" t="s">
        <v>140</v>
      </c>
      <c r="C75" s="47" t="s">
        <v>141</v>
      </c>
      <c r="D75" s="120">
        <v>2163</v>
      </c>
      <c r="E75" s="116">
        <v>1.5022502500277808</v>
      </c>
    </row>
    <row r="76" spans="2:5" ht="15" customHeight="1">
      <c r="B76" s="5" t="s">
        <v>142</v>
      </c>
      <c r="C76" s="47" t="s">
        <v>143</v>
      </c>
      <c r="D76" s="120">
        <v>4605</v>
      </c>
      <c r="E76" s="116">
        <v>1.4024198976126885</v>
      </c>
    </row>
    <row r="77" spans="2:5" ht="15" customHeight="1">
      <c r="B77" s="5" t="s">
        <v>144</v>
      </c>
      <c r="C77" s="47" t="s">
        <v>145</v>
      </c>
      <c r="D77" s="120">
        <v>4737</v>
      </c>
      <c r="E77" s="116">
        <v>1.3724030235165618</v>
      </c>
    </row>
    <row r="78" spans="2:5" ht="15" customHeight="1">
      <c r="B78" s="5" t="s">
        <v>146</v>
      </c>
      <c r="C78" s="47" t="s">
        <v>147</v>
      </c>
      <c r="D78" s="120">
        <v>2427</v>
      </c>
      <c r="E78" s="116">
        <v>0.8934783809155667</v>
      </c>
    </row>
    <row r="79" spans="2:5" ht="15" customHeight="1">
      <c r="B79" s="5" t="s">
        <v>148</v>
      </c>
      <c r="C79" s="47" t="s">
        <v>149</v>
      </c>
      <c r="D79" s="120">
        <v>3710</v>
      </c>
      <c r="E79" s="116">
        <v>0.7119172257103821</v>
      </c>
    </row>
    <row r="80" spans="2:5" ht="15" customHeight="1">
      <c r="B80" s="5" t="s">
        <v>150</v>
      </c>
      <c r="C80" s="47" t="s">
        <v>151</v>
      </c>
      <c r="D80" s="120">
        <v>16244</v>
      </c>
      <c r="E80" s="116">
        <v>1.0650155123534981</v>
      </c>
    </row>
    <row r="81" spans="2:5" ht="15" customHeight="1">
      <c r="B81" s="5" t="s">
        <v>152</v>
      </c>
      <c r="C81" s="47" t="s">
        <v>153</v>
      </c>
      <c r="D81" s="120">
        <v>13712</v>
      </c>
      <c r="E81" s="116">
        <v>1.7273197947674002</v>
      </c>
    </row>
    <row r="82" spans="2:5" ht="15" customHeight="1">
      <c r="B82" s="5" t="s">
        <v>154</v>
      </c>
      <c r="C82" s="47" t="s">
        <v>155</v>
      </c>
      <c r="D82" s="120">
        <v>9866</v>
      </c>
      <c r="E82" s="116">
        <v>1.0805021169780986</v>
      </c>
    </row>
    <row r="83" spans="2:5" ht="15" customHeight="1">
      <c r="B83" s="5" t="s">
        <v>156</v>
      </c>
      <c r="C83" s="47" t="s">
        <v>157</v>
      </c>
      <c r="D83" s="120">
        <v>8225</v>
      </c>
      <c r="E83" s="116">
        <v>0.9064749311464787</v>
      </c>
    </row>
    <row r="84" spans="2:5" ht="15" customHeight="1">
      <c r="B84" s="5" t="s">
        <v>158</v>
      </c>
      <c r="C84" s="47" t="s">
        <v>159</v>
      </c>
      <c r="D84" s="120">
        <v>3171</v>
      </c>
      <c r="E84" s="116">
        <v>1.4125162031778273</v>
      </c>
    </row>
    <row r="85" spans="2:5" ht="15" customHeight="1">
      <c r="B85" s="5" t="s">
        <v>160</v>
      </c>
      <c r="C85" s="47" t="s">
        <v>161</v>
      </c>
      <c r="D85" s="120">
        <v>6937</v>
      </c>
      <c r="E85" s="116">
        <v>1.9221870315413794</v>
      </c>
    </row>
    <row r="86" spans="2:5" ht="15" customHeight="1">
      <c r="B86" s="5" t="s">
        <v>162</v>
      </c>
      <c r="C86" s="47" t="s">
        <v>163</v>
      </c>
      <c r="D86" s="120">
        <v>3657</v>
      </c>
      <c r="E86" s="116">
        <v>1.5922083237185487</v>
      </c>
    </row>
    <row r="87" spans="2:5" ht="15" customHeight="1">
      <c r="B87" s="5" t="s">
        <v>164</v>
      </c>
      <c r="C87" s="47" t="s">
        <v>165</v>
      </c>
      <c r="D87" s="120">
        <v>2824</v>
      </c>
      <c r="E87" s="116">
        <v>1.8261415001002308</v>
      </c>
    </row>
    <row r="88" spans="2:5" ht="15" customHeight="1">
      <c r="B88" s="5" t="s">
        <v>166</v>
      </c>
      <c r="C88" s="47" t="s">
        <v>167</v>
      </c>
      <c r="D88" s="120">
        <v>10045</v>
      </c>
      <c r="E88" s="116">
        <v>1.6066832906537258</v>
      </c>
    </row>
    <row r="89" spans="2:5" ht="15" customHeight="1">
      <c r="B89" s="5" t="s">
        <v>168</v>
      </c>
      <c r="C89" s="47" t="s">
        <v>169</v>
      </c>
      <c r="D89" s="120">
        <v>5893</v>
      </c>
      <c r="E89" s="116">
        <v>1.730568183153023</v>
      </c>
    </row>
    <row r="90" spans="2:5" ht="15" customHeight="1">
      <c r="B90" s="5" t="s">
        <v>170</v>
      </c>
      <c r="C90" s="47" t="s">
        <v>171</v>
      </c>
      <c r="D90" s="120">
        <v>4830</v>
      </c>
      <c r="E90" s="116">
        <v>1.2126842250621406</v>
      </c>
    </row>
    <row r="91" spans="2:5" ht="15" customHeight="1">
      <c r="B91" s="5" t="s">
        <v>172</v>
      </c>
      <c r="C91" s="47" t="s">
        <v>173</v>
      </c>
      <c r="D91" s="120">
        <v>4412</v>
      </c>
      <c r="E91" s="116">
        <v>1.6309149314476035</v>
      </c>
    </row>
    <row r="92" spans="2:5" ht="15" customHeight="1">
      <c r="B92" s="5" t="s">
        <v>174</v>
      </c>
      <c r="C92" s="47" t="s">
        <v>175</v>
      </c>
      <c r="D92" s="120">
        <v>3720</v>
      </c>
      <c r="E92" s="116">
        <v>1.6300275614875317</v>
      </c>
    </row>
    <row r="93" spans="2:5" ht="15" customHeight="1">
      <c r="B93" s="5" t="s">
        <v>176</v>
      </c>
      <c r="C93" s="47" t="s">
        <v>177</v>
      </c>
      <c r="D93" s="120">
        <v>3897</v>
      </c>
      <c r="E93" s="116">
        <v>1.733656605200525</v>
      </c>
    </row>
    <row r="94" spans="2:5" ht="15" customHeight="1">
      <c r="B94" s="5" t="s">
        <v>178</v>
      </c>
      <c r="C94" s="47" t="s">
        <v>179</v>
      </c>
      <c r="D94" s="120">
        <v>3461</v>
      </c>
      <c r="E94" s="116">
        <v>1.7063298378468987</v>
      </c>
    </row>
    <row r="95" spans="2:5" ht="15" customHeight="1">
      <c r="B95" s="5" t="s">
        <v>180</v>
      </c>
      <c r="C95" s="47" t="s">
        <v>181</v>
      </c>
      <c r="D95" s="120">
        <v>1331</v>
      </c>
      <c r="E95" s="116">
        <v>1.4569057991637295</v>
      </c>
    </row>
    <row r="96" spans="2:5" ht="15" customHeight="1">
      <c r="B96" s="5" t="s">
        <v>182</v>
      </c>
      <c r="C96" s="47" t="s">
        <v>183</v>
      </c>
      <c r="D96" s="120">
        <v>8964</v>
      </c>
      <c r="E96" s="116">
        <v>1.0710547571367806</v>
      </c>
    </row>
    <row r="97" spans="2:5" ht="15" customHeight="1">
      <c r="B97" s="5" t="s">
        <v>184</v>
      </c>
      <c r="C97" s="47" t="s">
        <v>185</v>
      </c>
      <c r="D97" s="120">
        <v>9810</v>
      </c>
      <c r="E97" s="116">
        <v>0.924054233788547</v>
      </c>
    </row>
    <row r="98" spans="2:5" ht="15" customHeight="1">
      <c r="B98" s="5" t="s">
        <v>186</v>
      </c>
      <c r="C98" s="47" t="s">
        <v>187</v>
      </c>
      <c r="D98" s="120">
        <v>20554</v>
      </c>
      <c r="E98" s="116">
        <v>1.9598420226591835</v>
      </c>
    </row>
    <row r="99" spans="2:5" ht="15" customHeight="1">
      <c r="B99" s="5" t="s">
        <v>188</v>
      </c>
      <c r="C99" s="47" t="s">
        <v>189</v>
      </c>
      <c r="D99" s="120">
        <v>10547</v>
      </c>
      <c r="E99" s="116">
        <v>1.1584470417148576</v>
      </c>
    </row>
    <row r="100" spans="2:5" ht="15" customHeight="1">
      <c r="B100" s="5" t="s">
        <v>190</v>
      </c>
      <c r="C100" s="47" t="s">
        <v>191</v>
      </c>
      <c r="D100" s="120">
        <v>9912</v>
      </c>
      <c r="E100" s="116">
        <v>1.2479273603541334</v>
      </c>
    </row>
    <row r="101" spans="2:5" ht="15" customHeight="1">
      <c r="B101" s="5">
        <v>971</v>
      </c>
      <c r="C101" s="47" t="s">
        <v>206</v>
      </c>
      <c r="D101" s="120">
        <v>6244</v>
      </c>
      <c r="E101" s="116">
        <v>2.496222085408854</v>
      </c>
    </row>
    <row r="102" spans="2:5" ht="15" customHeight="1">
      <c r="B102" s="5">
        <v>972</v>
      </c>
      <c r="C102" s="47" t="s">
        <v>207</v>
      </c>
      <c r="D102" s="121">
        <v>7025</v>
      </c>
      <c r="E102" s="116">
        <v>2.931138074336165</v>
      </c>
    </row>
    <row r="103" spans="2:5" ht="15" customHeight="1">
      <c r="B103" s="5">
        <v>973</v>
      </c>
      <c r="C103" s="47" t="s">
        <v>208</v>
      </c>
      <c r="D103" s="121">
        <v>2858</v>
      </c>
      <c r="E103" s="116">
        <v>1.767241112780653</v>
      </c>
    </row>
    <row r="104" spans="2:5" ht="15" customHeight="1">
      <c r="B104" s="5">
        <v>974</v>
      </c>
      <c r="C104" s="47" t="s">
        <v>209</v>
      </c>
      <c r="D104" s="121">
        <v>20232</v>
      </c>
      <c r="E104" s="117">
        <v>3.6096020552894266</v>
      </c>
    </row>
    <row r="105" spans="2:5" ht="15" customHeight="1">
      <c r="B105" s="5">
        <v>976</v>
      </c>
      <c r="C105" s="47" t="s">
        <v>236</v>
      </c>
      <c r="D105" s="120">
        <v>507</v>
      </c>
      <c r="E105" s="116">
        <v>0.40487769818643543</v>
      </c>
    </row>
    <row r="106" spans="2:5" ht="51.75" customHeight="1">
      <c r="B106" s="134" t="s">
        <v>273</v>
      </c>
      <c r="C106" s="131"/>
      <c r="D106" s="131"/>
      <c r="E106" s="131"/>
    </row>
    <row r="107" ht="12.75">
      <c r="B107" s="27"/>
    </row>
    <row r="108" ht="12.75">
      <c r="B108" s="27"/>
    </row>
    <row r="109" ht="12.75">
      <c r="B109" s="27"/>
    </row>
  </sheetData>
  <sheetProtection/>
  <mergeCells count="3">
    <mergeCell ref="D3:E3"/>
    <mergeCell ref="B2:G2"/>
    <mergeCell ref="B106:E106"/>
  </mergeCells>
  <printOptions/>
  <pageMargins left="0.7" right="0.7" top="0.75" bottom="0.75" header="0.3" footer="0.3"/>
  <pageSetup horizontalDpi="600" verticalDpi="600" orientation="portrait" paperSize="9" r:id="rId1"/>
  <ignoredErrors>
    <ignoredError sqref="B5:B23 B26:B10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smicheaux</dc:creator>
  <cp:keywords/>
  <dc:description/>
  <cp:lastModifiedBy>BOULANGER, Sabine (DREES/DIRECTION)</cp:lastModifiedBy>
  <cp:lastPrinted>2011-01-12T17:17:22Z</cp:lastPrinted>
  <dcterms:created xsi:type="dcterms:W3CDTF">2009-09-14T12:18:30Z</dcterms:created>
  <dcterms:modified xsi:type="dcterms:W3CDTF">2017-07-24T08:26:50Z</dcterms:modified>
  <cp:category/>
  <cp:version/>
  <cp:contentType/>
  <cp:contentStatus/>
</cp:coreProperties>
</file>