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thomasbreton/Dropbox (NDBD)/2 - Production/DREES - Établissement de santé/V5/Fichiers excel V5/"/>
    </mc:Choice>
  </mc:AlternateContent>
  <bookViews>
    <workbookView xWindow="360" yWindow="460" windowWidth="24020" windowHeight="16260" activeTab="2"/>
  </bookViews>
  <sheets>
    <sheet name="ES2018_vue d'ensemble_graph1" sheetId="7" r:id="rId1"/>
    <sheet name="ES2018_vue d'ensemble_graph2" sheetId="6" r:id="rId2"/>
    <sheet name="ES2018_vue d'ensemble_tableau1" sheetId="8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6" l="1"/>
  <c r="F15" i="8"/>
  <c r="F14" i="8"/>
  <c r="F9" i="8"/>
  <c r="F8" i="8"/>
  <c r="F7" i="8"/>
  <c r="C6" i="8"/>
  <c r="D6" i="8"/>
  <c r="E6" i="8"/>
  <c r="F6" i="8"/>
  <c r="C5" i="8"/>
  <c r="D5" i="8"/>
  <c r="E5" i="8"/>
  <c r="F5" i="8"/>
  <c r="F11" i="8"/>
  <c r="E13" i="8"/>
  <c r="D13" i="8"/>
  <c r="C13" i="8"/>
  <c r="F13" i="8"/>
  <c r="D17" i="8"/>
  <c r="C17" i="8"/>
  <c r="E17" i="8"/>
  <c r="F17" i="8"/>
</calcChain>
</file>

<file path=xl/sharedStrings.xml><?xml version="1.0" encoding="utf-8"?>
<sst xmlns="http://schemas.openxmlformats.org/spreadsheetml/2006/main" count="34" uniqueCount="32">
  <si>
    <t>Journées d'hospitalisation partielle</t>
  </si>
  <si>
    <t>Séjours d'hospitalisation complète</t>
  </si>
  <si>
    <t>2010-2012</t>
  </si>
  <si>
    <t>Post refonte</t>
  </si>
  <si>
    <t xml:space="preserve">Établissements publics </t>
  </si>
  <si>
    <t>Établissements privés à but non lucratif</t>
  </si>
  <si>
    <t>Établissements privés à but lucratif</t>
  </si>
  <si>
    <t xml:space="preserve">Ensemble des établissements 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</si>
  <si>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métropolitaine et DROM (y compris Saint-Martin, Saint-Barthélemy et Mayotte), y compris le SSA.</t>
    </r>
  </si>
  <si>
    <t>Médecins, odontologues et pharmaciens</t>
  </si>
  <si>
    <t>dont salariés</t>
  </si>
  <si>
    <t>dont libéraux</t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</si>
  <si>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SAE 2016, traitements DREES.</t>
    </r>
  </si>
  <si>
    <r>
      <t>dont personnels soignants</t>
    </r>
    <r>
      <rPr>
        <vertAlign val="superscript"/>
        <sz val="8"/>
        <rFont val="Arial"/>
        <family val="2"/>
      </rPr>
      <t>2</t>
    </r>
  </si>
  <si>
    <r>
      <t>dont personnels non soignants</t>
    </r>
    <r>
      <rPr>
        <vertAlign val="superscript"/>
        <sz val="8"/>
        <rFont val="Arial"/>
        <family val="2"/>
      </rPr>
      <t>3</t>
    </r>
  </si>
  <si>
    <r>
      <t>Emplois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médicaux</t>
    </r>
  </si>
  <si>
    <r>
      <t>Emplois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non médicaux</t>
    </r>
  </si>
  <si>
    <r>
      <t>Total des emplois</t>
    </r>
    <r>
      <rPr>
        <b/>
        <vertAlign val="superscript"/>
        <sz val="8"/>
        <rFont val="Arial"/>
        <family val="2"/>
      </rPr>
      <t>1</t>
    </r>
  </si>
  <si>
    <t>2. Infirmiers, aide-soignants, psychologues, rééducateurs, agents de services hospitaliers et autres personnels des services médicaux.</t>
  </si>
  <si>
    <t>3. Personnels administratifs, éducatifs et sociaux, médico-techniques et techniques.</t>
  </si>
  <si>
    <t>Nombre de lits d'hospitalisation complète</t>
  </si>
  <si>
    <t>Nombre de places d'hospitalisation  partielle</t>
  </si>
  <si>
    <t>Graphique 1: Capacités d'accueil en hospitalisation complète (lits) et partielle (places)</t>
  </si>
  <si>
    <t>Graphique2: Activité en hospitalisation complète (séjours) et partielle (journées)</t>
  </si>
  <si>
    <t>Tableau 1 : Les emplois médicaux et non médicaux des établissements de santé en 2016</t>
  </si>
  <si>
    <t>1. Emplois rémunérés au 31 décembre 2016 dans les établissements de santé, hors élèves encore en formation. La SAE peut enregistrer des doubles comptes pour les personnels rémunérés par plusieurs établissements : ce concept d'emploi est donc différent de celui des effectifs en personnes physiques.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</si>
  <si>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Hospitalisations en MCO, SSR et psychiatrie en France métropolitaine et dans les DROM (y compris Saint-Martin, Saint-Barthélemy, et Mayotte à partir de 2011), y compris le SSA.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</si>
  <si>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2009-2016 ; ATIH, PMSI-MCO et SSR,  traitements DREES.</t>
    </r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</si>
  <si>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Hospitalisations en MCO, SSR et psychiatrie en France métropolitaine et dans les DROM (y compris Saint-Martin, Saint-Barthélemy, et Mayotte depuis 2011), y compris le SSA.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</si>
  <si>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2009-2016, traitements DREES.</t>
    </r>
  </si>
  <si>
    <t>Internes et faisant fonction d'internes (FFI)</t>
  </si>
  <si>
    <r>
      <t>Emplois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de sages-femmes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</si>
</sst>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</cellStyleXfs>
  <cellXfs count="31">
    <xf numFmtId="0" fontId="0" fillId="0" borderId="0" xfId="0"/>
    <xf numFmtId="3" fontId="3" fillId="2" borderId="1" xfId="5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3" fillId="2" borderId="0" xfId="7" applyFont="1" applyFill="1" applyBorder="1" applyAlignment="1">
      <alignment vertical="center"/>
    </xf>
    <xf numFmtId="0" fontId="4" fillId="2" borderId="1" xfId="7" applyFont="1" applyFill="1" applyBorder="1" applyAlignment="1">
      <alignment horizontal="center" vertical="center" wrapText="1"/>
    </xf>
    <xf numFmtId="3" fontId="4" fillId="2" borderId="5" xfId="8" applyNumberFormat="1" applyFont="1" applyFill="1" applyBorder="1" applyAlignment="1">
      <alignment horizontal="left" vertical="center" wrapText="1"/>
    </xf>
    <xf numFmtId="3" fontId="4" fillId="2" borderId="3" xfId="8" applyNumberFormat="1" applyFont="1" applyFill="1" applyBorder="1" applyAlignment="1">
      <alignment horizontal="right" vertical="center" indent="7"/>
    </xf>
    <xf numFmtId="9" fontId="9" fillId="2" borderId="0" xfId="6" applyFont="1" applyFill="1"/>
    <xf numFmtId="3" fontId="3" fillId="2" borderId="3" xfId="8" applyNumberFormat="1" applyFont="1" applyFill="1" applyBorder="1" applyAlignment="1">
      <alignment horizontal="left" vertical="center"/>
    </xf>
    <xf numFmtId="3" fontId="3" fillId="2" borderId="3" xfId="8" applyNumberFormat="1" applyFont="1" applyFill="1" applyBorder="1" applyAlignment="1">
      <alignment horizontal="right" vertical="center" indent="7"/>
    </xf>
    <xf numFmtId="3" fontId="3" fillId="2" borderId="3" xfId="8" applyNumberFormat="1" applyFont="1" applyFill="1" applyBorder="1" applyAlignment="1">
      <alignment horizontal="left" vertical="center" indent="1"/>
    </xf>
    <xf numFmtId="3" fontId="4" fillId="2" borderId="3" xfId="8" applyNumberFormat="1" applyFont="1" applyFill="1" applyBorder="1" applyAlignment="1">
      <alignment horizontal="left" vertical="center" wrapText="1"/>
    </xf>
    <xf numFmtId="3" fontId="4" fillId="2" borderId="5" xfId="8" applyNumberFormat="1" applyFont="1" applyFill="1" applyBorder="1" applyAlignment="1">
      <alignment horizontal="right" vertical="center" indent="7"/>
    </xf>
    <xf numFmtId="3" fontId="3" fillId="2" borderId="4" xfId="8" applyNumberFormat="1" applyFont="1" applyFill="1" applyBorder="1" applyAlignment="1">
      <alignment horizontal="left" vertical="center" wrapText="1"/>
    </xf>
    <xf numFmtId="3" fontId="3" fillId="2" borderId="4" xfId="8" applyNumberFormat="1" applyFont="1" applyFill="1" applyBorder="1" applyAlignment="1">
      <alignment horizontal="right" vertical="center" indent="7"/>
    </xf>
    <xf numFmtId="3" fontId="3" fillId="2" borderId="3" xfId="8" applyNumberFormat="1" applyFont="1" applyFill="1" applyBorder="1" applyAlignment="1">
      <alignment horizontal="left" vertical="center" wrapText="1" indent="1"/>
    </xf>
    <xf numFmtId="3" fontId="4" fillId="2" borderId="1" xfId="8" applyNumberFormat="1" applyFont="1" applyFill="1" applyBorder="1" applyAlignment="1">
      <alignment horizontal="left" vertical="center"/>
    </xf>
    <xf numFmtId="3" fontId="4" fillId="2" borderId="1" xfId="8" applyNumberFormat="1" applyFont="1" applyFill="1" applyBorder="1" applyAlignment="1">
      <alignment horizontal="right" vertical="center" indent="7"/>
    </xf>
    <xf numFmtId="3" fontId="3" fillId="2" borderId="0" xfId="9" applyNumberFormat="1" applyFont="1" applyFill="1" applyBorder="1" applyAlignment="1">
      <alignment vertical="center"/>
    </xf>
    <xf numFmtId="3" fontId="9" fillId="2" borderId="0" xfId="0" applyNumberFormat="1" applyFont="1" applyFill="1"/>
    <xf numFmtId="0" fontId="10" fillId="2" borderId="0" xfId="0" applyFont="1" applyFill="1"/>
    <xf numFmtId="0" fontId="8" fillId="2" borderId="6" xfId="0" applyFont="1" applyFill="1" applyBorder="1"/>
    <xf numFmtId="0" fontId="9" fillId="2" borderId="6" xfId="0" applyFont="1" applyFill="1" applyBorder="1"/>
    <xf numFmtId="3" fontId="9" fillId="2" borderId="6" xfId="0" applyNumberFormat="1" applyFont="1" applyFill="1" applyBorder="1"/>
    <xf numFmtId="3" fontId="10" fillId="2" borderId="6" xfId="0" applyNumberFormat="1" applyFont="1" applyFill="1" applyBorder="1"/>
    <xf numFmtId="0" fontId="11" fillId="2" borderId="0" xfId="0" applyFont="1" applyFill="1" applyBorder="1" applyAlignment="1">
      <alignment vertical="center"/>
    </xf>
    <xf numFmtId="9" fontId="9" fillId="2" borderId="0" xfId="6" applyNumberFormat="1" applyFont="1" applyFill="1"/>
    <xf numFmtId="0" fontId="9" fillId="2" borderId="0" xfId="3" applyFont="1" applyFill="1" applyBorder="1"/>
    <xf numFmtId="0" fontId="8" fillId="2" borderId="1" xfId="4" applyFont="1" applyFill="1" applyBorder="1" applyAlignment="1">
      <alignment vertical="center"/>
    </xf>
    <xf numFmtId="0" fontId="9" fillId="2" borderId="2" xfId="4" applyFont="1" applyFill="1" applyBorder="1" applyAlignment="1">
      <alignment vertical="top" wrapText="1"/>
    </xf>
  </cellXfs>
  <cellStyles count="10">
    <cellStyle name="Milliers" xfId="5" builtinId="3"/>
    <cellStyle name="Milliers 2" xfId="1"/>
    <cellStyle name="Motif" xfId="2"/>
    <cellStyle name="Normal" xfId="0" builtinId="0"/>
    <cellStyle name="Normal 2" xfId="3"/>
    <cellStyle name="Normal 9" xfId="4"/>
    <cellStyle name="Normal_annexe_médicaux" xfId="7"/>
    <cellStyle name="Normal_don-cad-personnels" xfId="9"/>
    <cellStyle name="Normal_NOMEDIC" xfId="8"/>
    <cellStyle name="Pourcenta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sqref="A1:XFD1048576"/>
    </sheetView>
  </sheetViews>
  <sheetFormatPr baseColWidth="10" defaultRowHeight="11" x14ac:dyDescent="0.15"/>
  <cols>
    <col min="1" max="1" width="40.33203125" style="3" customWidth="1"/>
    <col min="2" max="16384" width="10.83203125" style="3"/>
  </cols>
  <sheetData>
    <row r="1" spans="1:9" x14ac:dyDescent="0.15">
      <c r="A1" s="2" t="s">
        <v>22</v>
      </c>
    </row>
    <row r="3" spans="1:9" x14ac:dyDescent="0.15">
      <c r="A3" s="28"/>
      <c r="B3" s="29">
        <v>2009</v>
      </c>
      <c r="C3" s="29">
        <v>2010</v>
      </c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</row>
    <row r="4" spans="1:9" x14ac:dyDescent="0.15">
      <c r="A4" s="30" t="s">
        <v>20</v>
      </c>
      <c r="B4" s="1">
        <v>381708</v>
      </c>
      <c r="C4" s="1">
        <v>382139</v>
      </c>
      <c r="D4" s="1">
        <v>381500</v>
      </c>
      <c r="E4" s="1">
        <v>382288</v>
      </c>
      <c r="F4" s="1">
        <v>381403</v>
      </c>
      <c r="G4" s="1">
        <v>379282</v>
      </c>
      <c r="H4" s="1">
        <v>376606</v>
      </c>
      <c r="I4" s="1">
        <v>372852</v>
      </c>
    </row>
    <row r="5" spans="1:9" x14ac:dyDescent="0.15">
      <c r="A5" s="30" t="s">
        <v>21</v>
      </c>
      <c r="B5" s="1">
        <v>60755</v>
      </c>
      <c r="C5" s="1">
        <v>63115</v>
      </c>
      <c r="D5" s="1">
        <v>65143</v>
      </c>
      <c r="E5" s="1">
        <v>68049</v>
      </c>
      <c r="F5" s="1">
        <v>71942</v>
      </c>
      <c r="G5" s="1">
        <v>72536</v>
      </c>
      <c r="H5" s="1">
        <v>72789</v>
      </c>
      <c r="I5" s="1">
        <v>74646</v>
      </c>
    </row>
    <row r="7" spans="1:9" x14ac:dyDescent="0.15">
      <c r="A7" s="26" t="s">
        <v>28</v>
      </c>
      <c r="B7" s="2"/>
      <c r="C7" s="2"/>
      <c r="D7" s="2"/>
      <c r="E7" s="2"/>
      <c r="F7" s="2"/>
      <c r="G7" s="2"/>
      <c r="H7" s="2"/>
    </row>
    <row r="8" spans="1:9" x14ac:dyDescent="0.15">
      <c r="A8" s="26" t="s">
        <v>29</v>
      </c>
      <c r="B8" s="20"/>
      <c r="C8" s="20"/>
      <c r="D8" s="20"/>
      <c r="E8" s="20"/>
    </row>
    <row r="9" spans="1:9" x14ac:dyDescent="0.15">
      <c r="F9" s="20"/>
      <c r="G9" s="20"/>
      <c r="H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sqref="A1:XFD1048576"/>
    </sheetView>
  </sheetViews>
  <sheetFormatPr baseColWidth="10" defaultRowHeight="11" x14ac:dyDescent="0.15"/>
  <cols>
    <col min="1" max="1" width="40.33203125" style="3" customWidth="1"/>
    <col min="2" max="16384" width="10.83203125" style="3"/>
  </cols>
  <sheetData>
    <row r="1" spans="1:9" x14ac:dyDescent="0.15">
      <c r="A1" s="2" t="s">
        <v>23</v>
      </c>
    </row>
    <row r="2" spans="1:9" x14ac:dyDescent="0.15">
      <c r="H2" s="21"/>
    </row>
    <row r="3" spans="1:9" x14ac:dyDescent="0.15">
      <c r="A3" s="22" t="s">
        <v>0</v>
      </c>
      <c r="B3" s="22">
        <v>2009</v>
      </c>
      <c r="C3" s="22">
        <v>2010</v>
      </c>
      <c r="D3" s="22">
        <v>2011</v>
      </c>
      <c r="E3" s="22">
        <v>2012</v>
      </c>
      <c r="F3" s="22">
        <v>2013</v>
      </c>
      <c r="G3" s="22">
        <v>2014</v>
      </c>
      <c r="H3" s="22">
        <v>2015</v>
      </c>
      <c r="I3" s="22">
        <v>2016</v>
      </c>
    </row>
    <row r="4" spans="1:9" x14ac:dyDescent="0.15">
      <c r="A4" s="23" t="s">
        <v>2</v>
      </c>
      <c r="B4" s="24">
        <v>13491898.569793355</v>
      </c>
      <c r="C4" s="24">
        <v>13825593</v>
      </c>
      <c r="D4" s="24">
        <v>14287329</v>
      </c>
      <c r="E4" s="24">
        <v>14729247</v>
      </c>
      <c r="F4" s="23"/>
      <c r="G4" s="23"/>
      <c r="H4" s="23"/>
      <c r="I4" s="23"/>
    </row>
    <row r="5" spans="1:9" x14ac:dyDescent="0.15">
      <c r="A5" s="23" t="s">
        <v>3</v>
      </c>
      <c r="B5" s="23"/>
      <c r="C5" s="23"/>
      <c r="D5" s="23"/>
      <c r="E5" s="23"/>
      <c r="F5" s="24">
        <v>14813130</v>
      </c>
      <c r="G5" s="24">
        <v>15325106</v>
      </c>
      <c r="H5" s="24">
        <v>15800724</v>
      </c>
      <c r="I5" s="24">
        <v>16473539</v>
      </c>
    </row>
    <row r="6" spans="1:9" x14ac:dyDescent="0.15">
      <c r="A6" s="22" t="s">
        <v>1</v>
      </c>
      <c r="B6" s="22">
        <v>2009</v>
      </c>
      <c r="C6" s="22">
        <v>2010</v>
      </c>
      <c r="D6" s="22">
        <v>2011</v>
      </c>
      <c r="E6" s="22">
        <v>2012</v>
      </c>
      <c r="F6" s="22">
        <v>2013</v>
      </c>
      <c r="G6" s="22">
        <v>2014</v>
      </c>
      <c r="H6" s="22">
        <v>2015</v>
      </c>
      <c r="I6" s="22">
        <v>2016</v>
      </c>
    </row>
    <row r="7" spans="1:9" x14ac:dyDescent="0.15">
      <c r="A7" s="23" t="s">
        <v>2</v>
      </c>
      <c r="B7" s="24">
        <v>12023801.514819022</v>
      </c>
      <c r="C7" s="24">
        <v>12030778</v>
      </c>
      <c r="D7" s="24">
        <v>12088425</v>
      </c>
      <c r="E7" s="24">
        <v>12136519</v>
      </c>
      <c r="F7" s="23"/>
      <c r="G7" s="23"/>
      <c r="H7" s="23"/>
      <c r="I7" s="23"/>
    </row>
    <row r="8" spans="1:9" x14ac:dyDescent="0.15">
      <c r="A8" s="23" t="s">
        <v>3</v>
      </c>
      <c r="B8" s="23"/>
      <c r="C8" s="23"/>
      <c r="D8" s="23"/>
      <c r="E8" s="23"/>
      <c r="F8" s="24">
        <v>12149638</v>
      </c>
      <c r="G8" s="24">
        <v>12117300</v>
      </c>
      <c r="H8" s="25"/>
      <c r="I8" s="24">
        <v>12091635</v>
      </c>
    </row>
    <row r="10" spans="1:9" x14ac:dyDescent="0.15">
      <c r="A10" s="26" t="s">
        <v>26</v>
      </c>
    </row>
    <row r="11" spans="1:9" x14ac:dyDescent="0.15">
      <c r="A11" s="26" t="s">
        <v>27</v>
      </c>
      <c r="H11" s="20"/>
      <c r="I11" s="8">
        <f>I5/(I5+I8)</f>
        <v>0.57670011042117231</v>
      </c>
    </row>
    <row r="18" spans="6:6" x14ac:dyDescent="0.15">
      <c r="F18" s="2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B11" sqref="B11"/>
    </sheetView>
  </sheetViews>
  <sheetFormatPr baseColWidth="10" defaultRowHeight="11" x14ac:dyDescent="0.15"/>
  <cols>
    <col min="1" max="1" width="10.83203125" style="3"/>
    <col min="2" max="2" width="38.5" style="3" customWidth="1"/>
    <col min="3" max="6" width="28.6640625" style="3" customWidth="1"/>
    <col min="7" max="16384" width="10.83203125" style="3"/>
  </cols>
  <sheetData>
    <row r="1" spans="1:8" x14ac:dyDescent="0.15">
      <c r="A1" s="2" t="s">
        <v>24</v>
      </c>
    </row>
    <row r="4" spans="1:8" ht="42.75" customHeight="1" x14ac:dyDescent="0.15">
      <c r="B4" s="4"/>
      <c r="C4" s="5" t="s">
        <v>4</v>
      </c>
      <c r="D4" s="5" t="s">
        <v>5</v>
      </c>
      <c r="E4" s="5" t="s">
        <v>6</v>
      </c>
      <c r="F4" s="5" t="s">
        <v>7</v>
      </c>
    </row>
    <row r="5" spans="1:8" ht="23.25" customHeight="1" x14ac:dyDescent="0.15">
      <c r="B5" s="6" t="s">
        <v>15</v>
      </c>
      <c r="C5" s="7">
        <f>C6+C9</f>
        <v>129348</v>
      </c>
      <c r="D5" s="7">
        <f>D6+D9</f>
        <v>20671</v>
      </c>
      <c r="E5" s="7">
        <f>E6+E9</f>
        <v>40407</v>
      </c>
      <c r="F5" s="7">
        <f>SUM(C5:E5)</f>
        <v>190426</v>
      </c>
      <c r="H5" s="8"/>
    </row>
    <row r="6" spans="1:8" x14ac:dyDescent="0.15">
      <c r="B6" s="9" t="s">
        <v>9</v>
      </c>
      <c r="C6" s="10">
        <f>SUM(C7:C8)</f>
        <v>98579</v>
      </c>
      <c r="D6" s="10">
        <f t="shared" ref="D6:E6" si="0">SUM(D7:D8)</f>
        <v>18396</v>
      </c>
      <c r="E6" s="10">
        <f t="shared" si="0"/>
        <v>40170</v>
      </c>
      <c r="F6" s="10">
        <f t="shared" ref="F6:F9" si="1">SUM(C6:E6)</f>
        <v>157145</v>
      </c>
      <c r="H6" s="8"/>
    </row>
    <row r="7" spans="1:8" x14ac:dyDescent="0.15">
      <c r="B7" s="11" t="s">
        <v>10</v>
      </c>
      <c r="C7" s="10">
        <v>96558</v>
      </c>
      <c r="D7" s="10">
        <v>13859</v>
      </c>
      <c r="E7" s="10">
        <v>5028</v>
      </c>
      <c r="F7" s="10">
        <f t="shared" si="1"/>
        <v>115445</v>
      </c>
      <c r="H7" s="8"/>
    </row>
    <row r="8" spans="1:8" x14ac:dyDescent="0.15">
      <c r="B8" s="11" t="s">
        <v>11</v>
      </c>
      <c r="C8" s="10">
        <v>2021</v>
      </c>
      <c r="D8" s="10">
        <v>4537</v>
      </c>
      <c r="E8" s="10">
        <v>35142</v>
      </c>
      <c r="F8" s="10">
        <f t="shared" si="1"/>
        <v>41700</v>
      </c>
      <c r="H8" s="8"/>
    </row>
    <row r="9" spans="1:8" x14ac:dyDescent="0.15">
      <c r="B9" s="9" t="s">
        <v>30</v>
      </c>
      <c r="C9" s="10">
        <v>30769</v>
      </c>
      <c r="D9" s="10">
        <v>2275</v>
      </c>
      <c r="E9" s="10">
        <v>237</v>
      </c>
      <c r="F9" s="10">
        <f t="shared" si="1"/>
        <v>33281</v>
      </c>
      <c r="H9" s="8"/>
    </row>
    <row r="10" spans="1:8" ht="6.75" customHeight="1" x14ac:dyDescent="0.15">
      <c r="B10" s="12"/>
      <c r="C10" s="7"/>
      <c r="D10" s="7"/>
      <c r="E10" s="7"/>
      <c r="F10" s="7"/>
      <c r="H10" s="8"/>
    </row>
    <row r="11" spans="1:8" s="2" customFormat="1" ht="21.75" customHeight="1" x14ac:dyDescent="0.15">
      <c r="B11" s="6" t="s">
        <v>31</v>
      </c>
      <c r="C11" s="13">
        <v>12731</v>
      </c>
      <c r="D11" s="13">
        <v>1299</v>
      </c>
      <c r="E11" s="13">
        <v>2767</v>
      </c>
      <c r="F11" s="13">
        <f>SUM(C11:E11)</f>
        <v>16797</v>
      </c>
      <c r="H11" s="8"/>
    </row>
    <row r="12" spans="1:8" ht="4.5" customHeight="1" x14ac:dyDescent="0.15">
      <c r="B12" s="14"/>
      <c r="C12" s="15"/>
      <c r="D12" s="15"/>
      <c r="E12" s="15"/>
      <c r="F12" s="15"/>
      <c r="H12" s="8"/>
    </row>
    <row r="13" spans="1:8" s="2" customFormat="1" ht="26.25" customHeight="1" x14ac:dyDescent="0.15">
      <c r="B13" s="12" t="s">
        <v>16</v>
      </c>
      <c r="C13" s="7">
        <f>SUM(C14:C15)</f>
        <v>810933</v>
      </c>
      <c r="D13" s="7">
        <f>SUM(D14:D15)</f>
        <v>139503</v>
      </c>
      <c r="E13" s="7">
        <f>SUM(E14:E15)</f>
        <v>148144</v>
      </c>
      <c r="F13" s="7">
        <f t="shared" ref="F13:F17" si="2">SUM(C13:E13)</f>
        <v>1098580</v>
      </c>
      <c r="H13" s="8"/>
    </row>
    <row r="14" spans="1:8" ht="13" x14ac:dyDescent="0.15">
      <c r="B14" s="16" t="s">
        <v>13</v>
      </c>
      <c r="C14" s="10">
        <v>550951</v>
      </c>
      <c r="D14" s="10">
        <v>94735</v>
      </c>
      <c r="E14" s="10">
        <v>112656</v>
      </c>
      <c r="F14" s="10">
        <f t="shared" si="2"/>
        <v>758342</v>
      </c>
      <c r="H14" s="8"/>
    </row>
    <row r="15" spans="1:8" ht="13" x14ac:dyDescent="0.15">
      <c r="B15" s="11" t="s">
        <v>14</v>
      </c>
      <c r="C15" s="10">
        <v>259982</v>
      </c>
      <c r="D15" s="10">
        <v>44768</v>
      </c>
      <c r="E15" s="10">
        <v>35488</v>
      </c>
      <c r="F15" s="10">
        <f t="shared" si="2"/>
        <v>340238</v>
      </c>
      <c r="H15" s="8"/>
    </row>
    <row r="16" spans="1:8" ht="6" customHeight="1" x14ac:dyDescent="0.15">
      <c r="B16" s="9"/>
      <c r="C16" s="10"/>
      <c r="D16" s="10"/>
      <c r="E16" s="10"/>
      <c r="F16" s="10"/>
      <c r="H16" s="8"/>
    </row>
    <row r="17" spans="2:8" ht="24" customHeight="1" x14ac:dyDescent="0.15">
      <c r="B17" s="17" t="s">
        <v>17</v>
      </c>
      <c r="C17" s="18">
        <f>C13+C11+C5</f>
        <v>953012</v>
      </c>
      <c r="D17" s="18">
        <f t="shared" ref="D17:E17" si="3">D13+D11+D5</f>
        <v>161473</v>
      </c>
      <c r="E17" s="18">
        <f t="shared" si="3"/>
        <v>191318</v>
      </c>
      <c r="F17" s="18">
        <f t="shared" si="2"/>
        <v>1305803</v>
      </c>
      <c r="H17" s="8"/>
    </row>
    <row r="19" spans="2:8" x14ac:dyDescent="0.15">
      <c r="B19" s="19" t="s">
        <v>25</v>
      </c>
    </row>
    <row r="20" spans="2:8" x14ac:dyDescent="0.15">
      <c r="B20" s="19" t="s">
        <v>18</v>
      </c>
      <c r="C20" s="20"/>
      <c r="D20" s="20"/>
      <c r="E20" s="20"/>
      <c r="F20" s="20"/>
    </row>
    <row r="21" spans="2:8" x14ac:dyDescent="0.15">
      <c r="B21" s="19" t="s">
        <v>19</v>
      </c>
      <c r="C21" s="20"/>
      <c r="D21" s="20"/>
      <c r="E21" s="20"/>
      <c r="F21" s="20"/>
    </row>
    <row r="22" spans="2:8" x14ac:dyDescent="0.15">
      <c r="B22" s="19" t="s">
        <v>8</v>
      </c>
      <c r="F22" s="20"/>
    </row>
    <row r="23" spans="2:8" x14ac:dyDescent="0.15">
      <c r="B23" s="19" t="s">
        <v>12</v>
      </c>
    </row>
    <row r="25" spans="2:8" x14ac:dyDescent="0.15">
      <c r="C25" s="8"/>
      <c r="D25" s="8"/>
      <c r="E25" s="8"/>
    </row>
    <row r="26" spans="2:8" x14ac:dyDescent="0.15">
      <c r="C26" s="8"/>
      <c r="D26" s="8"/>
      <c r="E26" s="8"/>
    </row>
    <row r="27" spans="2:8" x14ac:dyDescent="0.15">
      <c r="C27" s="8"/>
      <c r="D27" s="8"/>
      <c r="E27" s="8"/>
    </row>
    <row r="29" spans="2:8" x14ac:dyDescent="0.15">
      <c r="C29" s="8"/>
      <c r="D29" s="8"/>
      <c r="E29" s="8"/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ES2018_vue d'ensemble_graph1</vt:lpstr>
      <vt:lpstr>ES2018_vue d'ensemble_graph2</vt:lpstr>
      <vt:lpstr>ES2018_vue d'ensemble_tableau1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2017-05-19T16:05:14Z</dcterms:created>
  <dcterms:modified xsi:type="dcterms:W3CDTF">2018-06-18T11:08:40Z</dcterms:modified>
</cp:coreProperties>
</file>