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99" activeTab="0"/>
  </bookViews>
  <sheets>
    <sheet name="t01" sheetId="1" r:id="rId1"/>
    <sheet name="t02" sheetId="2" r:id="rId2"/>
    <sheet name="t03" sheetId="3" r:id="rId3"/>
    <sheet name="t04" sheetId="4" r:id="rId4"/>
    <sheet name="c01" sheetId="5" r:id="rId5"/>
    <sheet name="c02" sheetId="6" r:id="rId6"/>
    <sheet name="c03" sheetId="7" r:id="rId7"/>
    <sheet name="c04" sheetId="8" r:id="rId8"/>
    <sheet name="t05" sheetId="9" r:id="rId9"/>
    <sheet name="t06" sheetId="10" r:id="rId10"/>
    <sheet name="III-1-tab01" sheetId="11" r:id="rId11"/>
    <sheet name="III-1-tab02" sheetId="12" r:id="rId12"/>
    <sheet name="III-1-tab03" sheetId="13" r:id="rId13"/>
    <sheet name="III-1-tab04" sheetId="14" r:id="rId14"/>
    <sheet name="III-1-tab05" sheetId="15" r:id="rId15"/>
    <sheet name="III-2-tab01" sheetId="16" r:id="rId16"/>
    <sheet name="III-2-tab02" sheetId="17" r:id="rId17"/>
    <sheet name="III-2-tab03" sheetId="18" r:id="rId18"/>
    <sheet name="III-2-tab04" sheetId="19" r:id="rId19"/>
    <sheet name="III-2-tab05" sheetId="20" r:id="rId20"/>
    <sheet name="III-2-tab06" sheetId="21" r:id="rId21"/>
    <sheet name="III-2-tab07" sheetId="22" r:id="rId22"/>
    <sheet name="III-2-tab08" sheetId="23" r:id="rId23"/>
    <sheet name="III-2-tab09" sheetId="24" r:id="rId24"/>
    <sheet name="III-2-tab10" sheetId="25" r:id="rId25"/>
    <sheet name="III-3-tab01" sheetId="26" r:id="rId26"/>
    <sheet name="III-3-tab02" sheetId="27" r:id="rId27"/>
    <sheet name="III-3-tab03" sheetId="28" r:id="rId28"/>
    <sheet name="III-3-tab04" sheetId="29" r:id="rId29"/>
    <sheet name="III-3-tab05" sheetId="30" r:id="rId30"/>
    <sheet name="III-3-tab06" sheetId="31" r:id="rId31"/>
    <sheet name="III-3-tab07" sheetId="32" r:id="rId32"/>
  </sheets>
  <externalReferences>
    <externalReference r:id="rId35"/>
  </externalReferences>
  <definedNames>
    <definedName name="_Toc166312918" localSheetId="10">'III-1-tab01'!$A$1</definedName>
    <definedName name="acc" localSheetId="10">#REF!</definedName>
    <definedName name="acc" localSheetId="11">#REF!</definedName>
    <definedName name="acc" localSheetId="12">#REF!</definedName>
    <definedName name="acc" localSheetId="13">#REF!</definedName>
    <definedName name="acc" localSheetId="14">#REF!</definedName>
    <definedName name="acc" localSheetId="15">#REF!</definedName>
    <definedName name="acc" localSheetId="17">#REF!</definedName>
    <definedName name="acc">#REF!</definedName>
    <definedName name="ann" localSheetId="10">#REF!</definedName>
    <definedName name="ann" localSheetId="11">#REF!</definedName>
    <definedName name="ann" localSheetId="12">#REF!</definedName>
    <definedName name="ann" localSheetId="13">#REF!</definedName>
    <definedName name="ann" localSheetId="14">#REF!</definedName>
    <definedName name="ann" localSheetId="15">#REF!</definedName>
    <definedName name="ann" localSheetId="17">#REF!</definedName>
    <definedName name="ann">#REF!</definedName>
    <definedName name="col" localSheetId="10">#REF!</definedName>
    <definedName name="col" localSheetId="11">#REF!</definedName>
    <definedName name="col" localSheetId="12">#REF!</definedName>
    <definedName name="col" localSheetId="13">#REF!</definedName>
    <definedName name="col" localSheetId="14">#REF!</definedName>
    <definedName name="col" localSheetId="15">#REF!</definedName>
    <definedName name="col" localSheetId="17">#REF!</definedName>
    <definedName name="col">#REF!</definedName>
    <definedName name="crco" localSheetId="10">#REF!</definedName>
    <definedName name="crco" localSheetId="11">#REF!</definedName>
    <definedName name="crco" localSheetId="12">#REF!</definedName>
    <definedName name="crco" localSheetId="13">#REF!</definedName>
    <definedName name="crco" localSheetId="14">#REF!</definedName>
    <definedName name="crco" localSheetId="15">#REF!</definedName>
    <definedName name="crco" localSheetId="17">#REF!</definedName>
    <definedName name="crco">#REF!</definedName>
    <definedName name="dép" localSheetId="10">#REF!</definedName>
    <definedName name="dép" localSheetId="11">#REF!</definedName>
    <definedName name="dép" localSheetId="12">#REF!</definedName>
    <definedName name="dép" localSheetId="13">#REF!</definedName>
    <definedName name="dép" localSheetId="14">#REF!</definedName>
    <definedName name="dép" localSheetId="15">#REF!</definedName>
    <definedName name="dép" localSheetId="17">#REF!</definedName>
    <definedName name="dép">#REF!</definedName>
    <definedName name="hg" localSheetId="10">#REF!</definedName>
    <definedName name="hg" localSheetId="11">#REF!</definedName>
    <definedName name="hg" localSheetId="12">#REF!</definedName>
    <definedName name="hg" localSheetId="13">#REF!</definedName>
    <definedName name="hg" localSheetId="14">#REF!</definedName>
    <definedName name="hg" localSheetId="15">#REF!</definedName>
    <definedName name="hg" localSheetId="17">#REF!</definedName>
    <definedName name="hg">#REF!</definedName>
    <definedName name="hgp" localSheetId="10">#REF!</definedName>
    <definedName name="hgp" localSheetId="11">#REF!</definedName>
    <definedName name="hgp" localSheetId="12">#REF!</definedName>
    <definedName name="hgp" localSheetId="13">#REF!</definedName>
    <definedName name="hgp" localSheetId="14">#REF!</definedName>
    <definedName name="hgp" localSheetId="15">#REF!</definedName>
    <definedName name="hgp" localSheetId="17">#REF!</definedName>
    <definedName name="hgp">#REF!</definedName>
    <definedName name="hgt" localSheetId="10">#REF!</definedName>
    <definedName name="hgt" localSheetId="11">#REF!</definedName>
    <definedName name="hgt" localSheetId="12">#REF!</definedName>
    <definedName name="hgt" localSheetId="13">#REF!</definedName>
    <definedName name="hgt" localSheetId="14">#REF!</definedName>
    <definedName name="hgt" localSheetId="15">#REF!</definedName>
    <definedName name="hgt" localSheetId="17">#REF!</definedName>
    <definedName name="hgt">#REF!</definedName>
    <definedName name="_xlnm.Print_Titles" localSheetId="4">'c01'!$3:$3</definedName>
    <definedName name="_xlnm.Print_Titles" localSheetId="5">'c02'!$3:$3</definedName>
    <definedName name="_xlnm.Print_Titles" localSheetId="6">'c03'!$3:$3</definedName>
    <definedName name="_xlnm.Print_Titles" localSheetId="7">'c04'!$3:$3</definedName>
    <definedName name="_xlnm.Print_Titles" localSheetId="23">'III-2-tab09'!$3:$3</definedName>
    <definedName name="je" localSheetId="10">#REF!</definedName>
    <definedName name="je" localSheetId="11">#REF!</definedName>
    <definedName name="je" localSheetId="12">#REF!</definedName>
    <definedName name="je" localSheetId="13">#REF!</definedName>
    <definedName name="je" localSheetId="14">#REF!</definedName>
    <definedName name="je" localSheetId="15">#REF!</definedName>
    <definedName name="je" localSheetId="17">#REF!</definedName>
    <definedName name="je">#REF!</definedName>
    <definedName name="ligne" localSheetId="10">#REF!</definedName>
    <definedName name="ligne" localSheetId="11">#REF!</definedName>
    <definedName name="ligne" localSheetId="12">#REF!</definedName>
    <definedName name="ligne" localSheetId="13">#REF!</definedName>
    <definedName name="ligne" localSheetId="14">#REF!</definedName>
    <definedName name="ligne" localSheetId="15">#REF!</definedName>
    <definedName name="ligne" localSheetId="17">#REF!</definedName>
    <definedName name="ligne">#REF!</definedName>
    <definedName name="mulhp" localSheetId="10">#REF!</definedName>
    <definedName name="mulhp" localSheetId="11">#REF!</definedName>
    <definedName name="mulhp" localSheetId="12">#REF!</definedName>
    <definedName name="mulhp" localSheetId="13">#REF!</definedName>
    <definedName name="mulhp" localSheetId="14">#REF!</definedName>
    <definedName name="mulhp" localSheetId="15">#REF!</definedName>
    <definedName name="mulhp" localSheetId="17">#REF!</definedName>
    <definedName name="mulhp">#REF!</definedName>
    <definedName name="mulht" localSheetId="10">#REF!</definedName>
    <definedName name="mulht" localSheetId="11">#REF!</definedName>
    <definedName name="mulht" localSheetId="12">#REF!</definedName>
    <definedName name="mulht" localSheetId="13">#REF!</definedName>
    <definedName name="mulht" localSheetId="14">#REF!</definedName>
    <definedName name="mulht" localSheetId="15">#REF!</definedName>
    <definedName name="mulht" localSheetId="17">#REF!</definedName>
    <definedName name="mulht">#REF!</definedName>
    <definedName name="nais" localSheetId="10">#REF!</definedName>
    <definedName name="nais" localSheetId="11">#REF!</definedName>
    <definedName name="nais" localSheetId="12">#REF!</definedName>
    <definedName name="nais" localSheetId="13">#REF!</definedName>
    <definedName name="nais" localSheetId="14">#REF!</definedName>
    <definedName name="nais" localSheetId="15">#REF!</definedName>
    <definedName name="nais" localSheetId="17">#REF!</definedName>
    <definedName name="nais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7">#REF!</definedName>
    <definedName name="no">#REF!</definedName>
    <definedName name="pl" localSheetId="10">#REF!</definedName>
    <definedName name="pl" localSheetId="11">#REF!</definedName>
    <definedName name="pl" localSheetId="12">#REF!</definedName>
    <definedName name="pl" localSheetId="13">#REF!</definedName>
    <definedName name="pl" localSheetId="14">#REF!</definedName>
    <definedName name="pl" localSheetId="15">#REF!</definedName>
    <definedName name="pl" localSheetId="17">#REF!</definedName>
    <definedName name="pl">#REF!</definedName>
    <definedName name="_xlnm.Print_Area" localSheetId="10">'III-1-tab01'!$A$1:$L$113</definedName>
    <definedName name="_xlnm.Print_Area" localSheetId="12">'III-1-tab03'!$A$1:$J$115</definedName>
    <definedName name="_xlnm.Print_Area" localSheetId="14">'III-1-tab05'!$A$1:$H$113</definedName>
    <definedName name="_xlnm.Print_Area" localSheetId="23">'III-2-tab09'!$A:$IV</definedName>
    <definedName name="_xlnm.Print_Area" localSheetId="25">'III-3-tab01'!$A$1:$G$28</definedName>
    <definedName name="_xlnm.Print_Area" localSheetId="26">'III-3-tab02'!$A$1:$G$28</definedName>
    <definedName name="_xlnm.Print_Area" localSheetId="27">'III-3-tab03'!$A$1:$G$28</definedName>
    <definedName name="_xlnm.Print_Area" localSheetId="28">'III-3-tab04'!$A$1:$G$28</definedName>
    <definedName name="_xlnm.Print_Area" localSheetId="29">'III-3-tab05'!$A$1:$G$28</definedName>
    <definedName name="_xlnm.Print_Area" localSheetId="30">'III-3-tab06'!$A$1:$G$28</definedName>
    <definedName name="_xlnm.Print_Area" localSheetId="31">'III-3-tab07'!$A$1:$G$28</definedName>
    <definedName name="_xlnm.Print_Area" localSheetId="1">'t02'!$A:$IV</definedName>
    <definedName name="_xlnm.Print_Area" localSheetId="8">'t05'!$A$2:$K$23</definedName>
  </definedNames>
  <calcPr fullCalcOnLoad="1"/>
</workbook>
</file>

<file path=xl/sharedStrings.xml><?xml version="1.0" encoding="utf-8"?>
<sst xmlns="http://schemas.openxmlformats.org/spreadsheetml/2006/main" count="3840" uniqueCount="368">
  <si>
    <t>places</t>
  </si>
  <si>
    <t>enfants inscrits</t>
  </si>
  <si>
    <t>de quartier</t>
  </si>
  <si>
    <t>de personnel</t>
  </si>
  <si>
    <t>Parentales</t>
  </si>
  <si>
    <t>JARDINS D'ENFANTS</t>
  </si>
  <si>
    <t>Traditionnelles</t>
  </si>
  <si>
    <t xml:space="preserve">CRÈCHES </t>
  </si>
  <si>
    <t>2A</t>
  </si>
  <si>
    <t>Crèches collectives</t>
  </si>
  <si>
    <t>Haltes-garderies</t>
  </si>
  <si>
    <t>Total</t>
  </si>
  <si>
    <t>Jardins d'enfants</t>
  </si>
  <si>
    <t>Accueil polyvalent</t>
  </si>
  <si>
    <t>TOTAL DES PLACES D'ACCUEIL COLLECTIF</t>
  </si>
  <si>
    <t>Ain</t>
  </si>
  <si>
    <t>Aisne</t>
  </si>
  <si>
    <t>Allier</t>
  </si>
  <si>
    <t>Ardèche</t>
  </si>
  <si>
    <t>Ardennes</t>
  </si>
  <si>
    <t>Ariège</t>
  </si>
  <si>
    <t>Aube</t>
  </si>
  <si>
    <t>Aude</t>
  </si>
  <si>
    <t>Aveyron</t>
  </si>
  <si>
    <t>Calvados</t>
  </si>
  <si>
    <t>Cantal</t>
  </si>
  <si>
    <t>Charente</t>
  </si>
  <si>
    <t>Cher</t>
  </si>
  <si>
    <t>Corrèze</t>
  </si>
  <si>
    <t>Corse du Sud</t>
  </si>
  <si>
    <t>Creuse</t>
  </si>
  <si>
    <t>Dordogne</t>
  </si>
  <si>
    <t>Doubs</t>
  </si>
  <si>
    <t>Drôme</t>
  </si>
  <si>
    <t>Eure</t>
  </si>
  <si>
    <t>Finistère</t>
  </si>
  <si>
    <t>Gard</t>
  </si>
  <si>
    <t>Gers</t>
  </si>
  <si>
    <t>Gironde</t>
  </si>
  <si>
    <t>Hérault</t>
  </si>
  <si>
    <t>Indre</t>
  </si>
  <si>
    <t>Isère</t>
  </si>
  <si>
    <t>Jura</t>
  </si>
  <si>
    <t>Landes</t>
  </si>
  <si>
    <t>Loire</t>
  </si>
  <si>
    <t>Loiret</t>
  </si>
  <si>
    <t>Lot</t>
  </si>
  <si>
    <t>Lozère</t>
  </si>
  <si>
    <t>Manche</t>
  </si>
  <si>
    <t>Marne</t>
  </si>
  <si>
    <t>Mayenne</t>
  </si>
  <si>
    <t>Meuse</t>
  </si>
  <si>
    <t>Morbihan</t>
  </si>
  <si>
    <t>Moselle</t>
  </si>
  <si>
    <t>Nièvre</t>
  </si>
  <si>
    <t>Nord</t>
  </si>
  <si>
    <t>Oise</t>
  </si>
  <si>
    <t>Orne</t>
  </si>
  <si>
    <t>Rhône</t>
  </si>
  <si>
    <t>Sarthe</t>
  </si>
  <si>
    <t>Savoie</t>
  </si>
  <si>
    <t>Paris</t>
  </si>
  <si>
    <t>Yvelines</t>
  </si>
  <si>
    <t>Somme</t>
  </si>
  <si>
    <t>Tarn</t>
  </si>
  <si>
    <t>Var</t>
  </si>
  <si>
    <t>Vaucluse</t>
  </si>
  <si>
    <t>Vendée</t>
  </si>
  <si>
    <t>Vienne</t>
  </si>
  <si>
    <t>Vosges</t>
  </si>
  <si>
    <t>Yonne</t>
  </si>
  <si>
    <t>Territoire de Belfort</t>
  </si>
  <si>
    <t>Essonne</t>
  </si>
  <si>
    <t>Guadeloupe</t>
  </si>
  <si>
    <t>Martinique</t>
  </si>
  <si>
    <t>Réunion</t>
  </si>
  <si>
    <t>2B</t>
  </si>
  <si>
    <t>DÉPARTEMENT</t>
  </si>
  <si>
    <t>TOTAL estimé France métropolitaine</t>
  </si>
  <si>
    <t>TOTAL estimé France entière</t>
  </si>
  <si>
    <t>multi-accueil traditionnel</t>
  </si>
  <si>
    <t>Multi-accueil parental</t>
  </si>
  <si>
    <t>Multi-accueil collectif-familial</t>
  </si>
  <si>
    <t>CRÈCHES PARENTALES</t>
  </si>
  <si>
    <t>(e) : estimé</t>
  </si>
  <si>
    <t xml:space="preserve">TOTAL </t>
  </si>
  <si>
    <t>DÉPARTEMENTS</t>
  </si>
  <si>
    <t>TOTAL</t>
  </si>
  <si>
    <t xml:space="preserve">TOTAL HALTES-GARDERIES </t>
  </si>
  <si>
    <t>TOTAL HALTES-GARDERIES</t>
  </si>
  <si>
    <t>Accueil collectif</t>
  </si>
  <si>
    <t>crèches familiales</t>
  </si>
  <si>
    <t>assistantes maternelles (hors crèches familiales)</t>
  </si>
  <si>
    <t>Ensemble</t>
  </si>
  <si>
    <t>Moyenne France métropolitaine</t>
  </si>
  <si>
    <t>TOTAL estimé DOM</t>
  </si>
  <si>
    <t xml:space="preserve">CRÈCHES FAMILIALES MONO-ACCUEIL             </t>
  </si>
  <si>
    <t>CRÈCHES FAMILIALES MULTI-ACCUEIL</t>
  </si>
  <si>
    <t xml:space="preserve">     Ircem, calcul DREES.</t>
  </si>
  <si>
    <t>HALTES-GARDERIES</t>
  </si>
  <si>
    <t>(e)</t>
  </si>
  <si>
    <t>Alpes de Haute-Provence</t>
  </si>
  <si>
    <t>Hautes-Alpes</t>
  </si>
  <si>
    <t>Alpes-Maritimes</t>
  </si>
  <si>
    <t>Bouches-du-Rhône</t>
  </si>
  <si>
    <t>Charente-Maritime</t>
  </si>
  <si>
    <t>Haute-Corse</t>
  </si>
  <si>
    <t>Côte-d'Or</t>
  </si>
  <si>
    <t>Côtes-d'Armor</t>
  </si>
  <si>
    <t>Eure-et-loir</t>
  </si>
  <si>
    <t>Haute-Garonne</t>
  </si>
  <si>
    <t>Ille-et-Vilaine</t>
  </si>
  <si>
    <t>Indre-et-Loire</t>
  </si>
  <si>
    <t>Loir-et-Cher</t>
  </si>
  <si>
    <t>Haute-Loire</t>
  </si>
  <si>
    <t>Loire-Atlantique</t>
  </si>
  <si>
    <t>Lot-et-Garonne</t>
  </si>
  <si>
    <t>Maine-et-Loire</t>
  </si>
  <si>
    <t>Haute-Marne</t>
  </si>
  <si>
    <t>Meurthe-et-Moselle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</si>
  <si>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</si>
  <si>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</si>
  <si>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</si>
  <si>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</si>
  <si>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</si>
  <si>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</si>
  <si>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</si>
  <si>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</si>
  <si>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</si>
  <si>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</si>
  <si>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</si>
  <si>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</si>
  <si>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</si>
  <si>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</si>
  <si>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</si>
  <si>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Hauts-de-Seine</t>
  </si>
  <si>
    <t>Seine-Saint-Denis</t>
  </si>
  <si>
    <t>Val-de-Marne</t>
  </si>
  <si>
    <t>Val-d'Oise</t>
  </si>
  <si>
    <t>Guyane</t>
  </si>
  <si>
    <r>
      <t>Sources</t>
    </r>
    <r>
      <rPr>
        <sz val="8"/>
        <rFont val="Arial"/>
        <family val="2"/>
      </rPr>
      <t xml:space="preserve"> : Enquête PMI 2006, DREES.</t>
    </r>
  </si>
  <si>
    <t>Nombre d'assistantes maternelles des crèches familiales</t>
  </si>
  <si>
    <t>Nombre de places en crèches familiales</t>
  </si>
  <si>
    <t>Nombre de places par assistante maternelle</t>
  </si>
  <si>
    <t xml:space="preserve"> </t>
  </si>
  <si>
    <t>-</t>
  </si>
  <si>
    <t>Moyenne estimée France Métropolitaine</t>
  </si>
  <si>
    <t>Moyenne estimée DOM</t>
  </si>
  <si>
    <t>Moyenne estimée France entière</t>
  </si>
  <si>
    <t>TOTAL ÉTABLISSEMENTS D'ACCUEIL COLLECTIF</t>
  </si>
  <si>
    <t>Multi-accueil</t>
  </si>
  <si>
    <t>(e) estimé</t>
  </si>
  <si>
    <t>HALTES GARDERIES</t>
  </si>
  <si>
    <t>multi-accueil</t>
  </si>
  <si>
    <t>traditionnel</t>
  </si>
  <si>
    <t>parental</t>
  </si>
  <si>
    <t>collectif-familial</t>
  </si>
  <si>
    <t xml:space="preserve">CRÈCHES FAMILIALES                   </t>
  </si>
  <si>
    <t>mono-accueil</t>
  </si>
  <si>
    <t>collectif/familial</t>
  </si>
  <si>
    <t xml:space="preserve">CRÈCHES FAMILIALES                      </t>
  </si>
  <si>
    <t>Nombre d'agréments pour assistantes maternelles</t>
  </si>
  <si>
    <t>TOTAL estimé France Métropolitaine</t>
  </si>
  <si>
    <t>FRANCE MÉTROPOLITAINE</t>
  </si>
  <si>
    <t>DOM</t>
  </si>
  <si>
    <t>FRANCE ENTIÈRE</t>
  </si>
  <si>
    <t>Tableau 1 - Nombre total d’établissements d’accueil collectif au 31 décembre 2006 - France métropolitaine et DOM</t>
  </si>
  <si>
    <t>Tableau 2 - Nombre de crèches collectives mono-accueil au 31 décembre 2006 - France métropolitaine et DOM</t>
  </si>
  <si>
    <t>Tableau 3 - Nombre de haltes-garderies mono-accueil au 31 décembre 2006 - France métropolitaine et DOM</t>
  </si>
  <si>
    <t>Tableau 4 - Nombre d’établissements multi-accueil au 31 décembre 2006 - France métropolitaine et DOM</t>
  </si>
  <si>
    <t>Tableau 5 - Nombre de crèches familiales mono-accueil et multi-accueil collectif/familial au 31 décembre 2006 - France métropolitaine et DOM</t>
  </si>
  <si>
    <t>Tableau 1 - Nombre total de places d’accueil collectif mono et multi-accueil au  31 décembre 2006 - France métropolitaine et DOM</t>
  </si>
  <si>
    <t>Tableau 4 - Nombre  de places de crèche collective en établissements multi-accueil au  31 décembre 2006 - France métropolitaine et DOM</t>
  </si>
  <si>
    <t>Tableau 3 - Nombre  de places de crèche collective en établissements mono-accueil au  31 décembre 2006 - France métropolitaine et DOM</t>
  </si>
  <si>
    <t xml:space="preserve"> CRÈCHES PARENTALES</t>
  </si>
  <si>
    <t>Tableau 2 - Nombre de places pour 100 enfants de moins de 3 ans  au  31 décembre 2006 - France métropolitaine ( accueil collectif, crèches famiiales, assistantes maternelles, ensemble)</t>
  </si>
  <si>
    <t>Tableau 5 - Nombre  de places de halte-garderie et jardin d’enfants en établissements mono-accueil au  31 décembre 2006 - France métropolitaine et DOM</t>
  </si>
  <si>
    <t>Tableau 6 - Nombre  de places de halte-garderie en établissements multi-accueil au  31 décembre 2006 - France matropolitaine et DOM</t>
  </si>
  <si>
    <t>Tableau 7 - Nombre  de places d’accueil polyvalent au  31 décembre 2006 - France métropolitaine et DOM</t>
  </si>
  <si>
    <t>Tableau 8 - Nombre de places et d’enfants inscrits en crèches familiales mono et multi-accueil au  31 décembre 2006 - France métropolitaine et DOM</t>
  </si>
  <si>
    <t>Tableau 9 - Nombre  de places par assistante maternelle des crèches familiales 
au  31 décembre 2006 - France métropolitaine et DOM</t>
  </si>
  <si>
    <t>Tableau 10 - Nombre d’agréments en cours pour assistantes maternelles au  31 décembre 2006</t>
  </si>
  <si>
    <t>Tableau 1 - Nombre total de places d’accueil collectif  - France métropolitaine et DOM</t>
  </si>
  <si>
    <t>Tableau 2 - Nombre de places de crèche collective en établissements mono
et multi-accueil -  France métropolitaine et DOM</t>
  </si>
  <si>
    <t>Tabelau 3 - Nombre de places de halte-garderie en établissements mono 
et multi-accueil - France métropolitaine et DOM</t>
  </si>
  <si>
    <t>Tableau 4 - Nombre de places de jardin d’enfants en établissements mono
 et multi-accueil - France métropolitaine</t>
  </si>
  <si>
    <t>Tableau 5 - Nombre de places d’accueil polyvalentes - France métropolitaine</t>
  </si>
  <si>
    <t>Tableau 6 - Nombre de places de crèche familiale en établissements mono
et multi-accueil  de 2002 à 2006 - France métropolitaine et DOM</t>
  </si>
  <si>
    <t>Tableau 7 - Nombre d’enfants inscrits en crèches familiales  mono et multi-accueil  - France métropolitaine</t>
  </si>
  <si>
    <t>Tableau 1 - Qualification du personnel de direction des établissements d'accueil collectif et des crèches familiales au 31 décembre 2006 - France métropolitaine</t>
  </si>
  <si>
    <t>Niveau de qualification (en %)</t>
  </si>
  <si>
    <t>Puéricultrice</t>
  </si>
  <si>
    <t>Éducateur de jeunes enfants</t>
  </si>
  <si>
    <t>Autre (*)</t>
  </si>
  <si>
    <t>Dérogation</t>
  </si>
  <si>
    <t>STRUCTURES MONO-ACCUEIL</t>
  </si>
  <si>
    <t>CRÈCHES COLLECTIVES :</t>
  </si>
  <si>
    <t>De quartier</t>
  </si>
  <si>
    <t>De personnel</t>
  </si>
  <si>
    <t>HALTES-GARDERIES :</t>
  </si>
  <si>
    <t>JARDINS D'ENFANTS :</t>
  </si>
  <si>
    <t>STRUCTURES MULTI-ACCUEIL</t>
  </si>
  <si>
    <t>Collectives/familiales</t>
  </si>
  <si>
    <t>Crèches familiales</t>
  </si>
  <si>
    <t>(*) La catégorie "Autre" est constituée principalement de médecins, de sages-femmes, d'infirmier(ère)s, d'auxiliaires de puériculture et de travailleuses familiales.</t>
  </si>
  <si>
    <t>Champ : France métropolitaine.</t>
  </si>
  <si>
    <t>Sources : enquête PMI 2006, Drees.</t>
  </si>
  <si>
    <t>Tableau 2 -  Nombre d'établissements d'accueil collectif et de crèches familiales de 2002 à 2006 - France métropolitaine</t>
  </si>
  <si>
    <t>Type de structure</t>
  </si>
  <si>
    <t>Nombre d'établissements</t>
  </si>
  <si>
    <t>Taux de croissance (%)</t>
  </si>
  <si>
    <t>Taux de croissance annuel moyen (%)</t>
  </si>
  <si>
    <t>2005/2006</t>
  </si>
  <si>
    <t>2002/2006</t>
  </si>
  <si>
    <t>STRUCTURES MONO-ACCUEIL :</t>
  </si>
  <si>
    <t>Traditionnelles de quartier</t>
  </si>
  <si>
    <t>Traditionnelles de personnel</t>
  </si>
  <si>
    <t xml:space="preserve">Parentales </t>
  </si>
  <si>
    <t>Jardins d'enfants :</t>
  </si>
  <si>
    <t>STRUCTURES MULTI-ACCUEIL :</t>
  </si>
  <si>
    <t>TOTAL ACCUEIL COLLECTIF</t>
  </si>
  <si>
    <t>CRÈCHES FAMILIALES :</t>
  </si>
  <si>
    <t>(Hors collectives/familiales)</t>
  </si>
  <si>
    <t>Sources : enquêtes PMI, Drees.</t>
  </si>
  <si>
    <r>
      <t xml:space="preserve">Crèches collectives </t>
    </r>
    <r>
      <rPr>
        <sz val="8"/>
        <rFont val="Arial"/>
        <family val="2"/>
      </rPr>
      <t>:</t>
    </r>
  </si>
  <si>
    <r>
      <t xml:space="preserve">Haltes garderies  </t>
    </r>
    <r>
      <rPr>
        <sz val="8"/>
        <rFont val="Arial"/>
        <family val="2"/>
      </rPr>
      <t>:</t>
    </r>
  </si>
  <si>
    <t>Tableau 3 - Nombre d'établissements d'accueil collectif et de crèches familiales par capacité d'accueil en 2006 - France métropolitaine</t>
  </si>
  <si>
    <t>Nombre d'établissements ( en %)</t>
  </si>
  <si>
    <t>moins de 20 places</t>
  </si>
  <si>
    <t>21 à 40 places</t>
  </si>
  <si>
    <t>41 à 60 places</t>
  </si>
  <si>
    <t>plus de 60 places</t>
  </si>
  <si>
    <t>CRECHES FAMILIALES</t>
  </si>
  <si>
    <t>Tableau 4 - Nombre de places d'accueil collectif et en crèches familiales de 2002 à 2006 - France métropolitaine</t>
  </si>
  <si>
    <t>Type de places par structure</t>
  </si>
  <si>
    <t>Nombre de places</t>
  </si>
  <si>
    <t>Multi-accueil*</t>
  </si>
  <si>
    <t>Mono-accueil</t>
  </si>
  <si>
    <t>Multi-accueil* (c)</t>
  </si>
  <si>
    <t>Accueil polyvalent*</t>
  </si>
  <si>
    <t>Places</t>
  </si>
  <si>
    <t>Enfants inscrits</t>
  </si>
  <si>
    <t xml:space="preserve">Nombre d'assistantes maternelles en activité </t>
  </si>
  <si>
    <t>(c ) la forte baisse 2005-2006 est dûe à une reclassification des places dans un département important de Midi-Pyrénées.</t>
  </si>
  <si>
    <t>* Les places des établissements multi-accueil sont ici ventilées en fonction du mode de garde pour lequel elles sont utilisées.</t>
  </si>
  <si>
    <r>
      <t xml:space="preserve">Crèches collectives  </t>
    </r>
    <r>
      <rPr>
        <sz val="8"/>
        <rFont val="Arial"/>
        <family val="2"/>
      </rPr>
      <t>:</t>
    </r>
  </si>
  <si>
    <r>
      <t xml:space="preserve">Haltes garderies </t>
    </r>
    <r>
      <rPr>
        <sz val="8"/>
        <rFont val="Arial"/>
        <family val="2"/>
      </rPr>
      <t>:</t>
    </r>
  </si>
  <si>
    <t>Tableau 5 - Nombre d'établissements d'accueil collectif et de crèches familiales de 2002 à 2006  - DOM</t>
  </si>
  <si>
    <t>CRÈCHES FAMILIALES *</t>
  </si>
  <si>
    <t>* Hors collectives et familiales</t>
  </si>
  <si>
    <t>Champ : DOM.</t>
  </si>
  <si>
    <t>Sources : enquêtes PMI, DREES.</t>
  </si>
  <si>
    <t>Tableau 6 - Nombre de places d'accueil collectif et en crèches famiiales de 2002 à 2006 - DOM</t>
  </si>
  <si>
    <t>Multi-accueil *</t>
  </si>
  <si>
    <t>Accueil polyvalent *</t>
  </si>
  <si>
    <t xml:space="preserve">CRÈCHES FAMILIALES </t>
  </si>
  <si>
    <t>* Les places des établissements multi-accueil sont ici ventilées en fonction du mode de garde pour lequel elles sont utilisées</t>
  </si>
  <si>
    <t>Carte 1 - Répartition géographique du nombre e places d'accueil collectif pour 100 enfants de moins de 3 ans en 2006</t>
  </si>
  <si>
    <t>nbdpt</t>
  </si>
  <si>
    <t>département</t>
  </si>
  <si>
    <t>Nbre d'enfants de 0 à 2 ans au 1/01/2006</t>
  </si>
  <si>
    <t>places accueil collectif 2006 (crèches+haltes+polyvalent)</t>
  </si>
  <si>
    <t>places d'accueil collectif pour 100 enfants de 0 à 2 ans</t>
  </si>
  <si>
    <t>AIN</t>
  </si>
  <si>
    <t>AISNE</t>
  </si>
  <si>
    <t>ALLIER</t>
  </si>
  <si>
    <t>ALPES DE HTE PROV</t>
  </si>
  <si>
    <t xml:space="preserve">HAUTES ALPES  </t>
  </si>
  <si>
    <t>ALPES MARITIMES</t>
  </si>
  <si>
    <t>ARDECHE</t>
  </si>
  <si>
    <t>ARDENNES</t>
  </si>
  <si>
    <t>ARIEGE</t>
  </si>
  <si>
    <t>AUBE</t>
  </si>
  <si>
    <t xml:space="preserve">AUDE             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</si>
  <si>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</si>
  <si>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</si>
  <si>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</si>
  <si>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</si>
  <si>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</si>
  <si>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</si>
  <si>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</si>
  <si>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</si>
  <si>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CORSE DU SUD</t>
  </si>
  <si>
    <t>HAUTE CORSE</t>
  </si>
  <si>
    <t>COTE D'OR</t>
  </si>
  <si>
    <t>COTES DU NORD</t>
  </si>
  <si>
    <t>CREUSE</t>
  </si>
  <si>
    <t>DORDOGNE</t>
  </si>
  <si>
    <t>DOUBS</t>
  </si>
  <si>
    <t>DROME</t>
  </si>
  <si>
    <t>EURE</t>
  </si>
  <si>
    <t>EURE ET LOIR</t>
  </si>
  <si>
    <t>FINISTERE</t>
  </si>
  <si>
    <t xml:space="preserve">GARD         </t>
  </si>
  <si>
    <t>HAUTE GARONNE</t>
  </si>
  <si>
    <t>GERS</t>
  </si>
  <si>
    <t>GIRONDE</t>
  </si>
  <si>
    <t xml:space="preserve">HERAULT     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</si>
  <si>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</si>
  <si>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</si>
  <si>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</si>
  <si>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</si>
  <si>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</si>
  <si>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</si>
  <si>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</si>
  <si>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</si>
  <si>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</si>
  <si>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</si>
  <si>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</si>
  <si>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</si>
  <si>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</si>
  <si>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</si>
  <si>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</si>
  <si>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</si>
  <si>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</si>
  <si>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</si>
  <si>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</si>
  <si>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</si>
  <si>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</si>
  <si>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</si>
  <si>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 xml:space="preserve">MOSELLE            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</si>
  <si>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</si>
  <si>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</si>
  <si>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</si>
  <si>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</si>
  <si>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</si>
  <si>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</si>
  <si>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</si>
  <si>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</si>
  <si>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</si>
  <si>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</si>
  <si>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</si>
  <si>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</si>
  <si>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</si>
  <si>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</si>
  <si>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</si>
  <si>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</si>
  <si>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</si>
  <si>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</si>
  <si>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</si>
  <si>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</si>
  <si>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</si>
  <si>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</si>
  <si>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</si>
  <si>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</si>
  <si>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</si>
  <si>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</si>
  <si>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 xml:space="preserve">VAUCLUSE            </t>
  </si>
  <si>
    <t>VENDEE</t>
  </si>
  <si>
    <t>VIENNE</t>
  </si>
  <si>
    <t>HAUTE VIENNE</t>
  </si>
  <si>
    <t>VOSGES</t>
  </si>
  <si>
    <t xml:space="preserve">YONNE               </t>
  </si>
  <si>
    <t>TERRITOIRE DE BELFORT</t>
  </si>
  <si>
    <t>ESSONNE</t>
  </si>
  <si>
    <t>HAUTS DE SEINE</t>
  </si>
  <si>
    <t>SEINE SAINT DENIS</t>
  </si>
  <si>
    <t>VAL DE MARNE</t>
  </si>
  <si>
    <t>VAL D'OISE</t>
  </si>
  <si>
    <t>Carte 2 - Répartition géographique du nombre places en crèches
familiales pour 100 enfants de moins de 3 ans en 2006</t>
  </si>
  <si>
    <t>places crèches familiales 2006</t>
  </si>
  <si>
    <t>places d'accueil familial pour 100 enfants de 0 à 2 ans</t>
  </si>
  <si>
    <t>Carte 3 -  Réparetion géographique du nombre de places auprès des assistantes 
maternelles employées directement par les parents pour 100 enfants 
de moins de 3 ans en 2006</t>
  </si>
  <si>
    <t>places assistantes maternelles</t>
  </si>
  <si>
    <t>places d'assistantes maternelles pour 100 enfants de 0 à 2 ans</t>
  </si>
  <si>
    <t>Carte 4 -  Répartition géographique du nombre total de places
(accueil collectif, crèches familiales, assistantes maternelles)
pour 100 enfants de moins de 3 ans en 2006</t>
  </si>
  <si>
    <t>Ensemble des places 2006</t>
  </si>
  <si>
    <t>Ensemble des places pour 100 enfants de 0 à 2 ans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</si>
</sst>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/m/yy"/>
    <numFmt numFmtId="175" formatCode="d/m"/>
    <numFmt numFmtId="176" formatCode="d\-mmm\-yy"/>
    <numFmt numFmtId="177" formatCode="d\-mmm"/>
    <numFmt numFmtId="178" formatCode="h:mm"/>
    <numFmt numFmtId="179" formatCode="h:mm:ss"/>
    <numFmt numFmtId="180" formatCode="d/m/yy\ h:mm"/>
    <numFmt numFmtId="181" formatCode="#,##0&quot; F&quot;;\ \-#,##0&quot; F&quot;"/>
    <numFmt numFmtId="182" formatCode="#,##0.0"/>
    <numFmt numFmtId="183" formatCode="#,##0.0%"/>
    <numFmt numFmtId="184" formatCode="#,##0%"/>
    <numFmt numFmtId="185" formatCode="#,##0;[Red]\(\-#,##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&quot;   &quot;"/>
    <numFmt numFmtId="192" formatCode="#,##0&quot;   &quot;"/>
    <numFmt numFmtId="193" formatCode="0.000000000"/>
    <numFmt numFmtId="194" formatCode="0.00000000"/>
    <numFmt numFmtId="195" formatCode="0.0000000"/>
    <numFmt numFmtId="196" formatCode="&quot;Vrai&quot;;&quot;Vrai&quot;;&quot;Faux&quot;"/>
    <numFmt numFmtId="197" formatCode="&quot;Actif&quot;;&quot;Actif&quot;;&quot;Inactif&quot;"/>
    <numFmt numFmtId="198" formatCode="0.0%"/>
    <numFmt numFmtId="199" formatCode="#,##0,&quot;   &quot;"/>
    <numFmt numFmtId="200" formatCode="#,###,&quot;    &quot;"/>
    <numFmt numFmtId="201" formatCode="##,##0&quot;    &quot;"/>
    <numFmt numFmtId="202" formatCode="#,##0&quot;    &quot;"/>
    <numFmt numFmtId="203" formatCode="#,##0.0&quot;   &quot;"/>
    <numFmt numFmtId="204" formatCode="\ ##0&quot;   &quot;"/>
    <numFmt numFmtId="205" formatCode="0.0000000000"/>
    <numFmt numFmtId="206" formatCode="0.00000000000"/>
    <numFmt numFmtId="207" formatCode="0.000000000000"/>
    <numFmt numFmtId="208" formatCode="#,##0.000"/>
    <numFmt numFmtId="209" formatCode="#,##0.0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Univers Condense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9"/>
      <color indexed="8"/>
      <name val="Arial Narrow"/>
      <family val="0"/>
    </font>
    <font>
      <sz val="9.7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23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3" fontId="7" fillId="33" borderId="0" xfId="0" applyNumberFormat="1" applyFont="1" applyFill="1" applyBorder="1" applyAlignment="1" applyProtection="1">
      <alignment horizontal="center" vertical="center"/>
      <protection locked="0"/>
    </xf>
    <xf numFmtId="3" fontId="6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right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right" vertical="center"/>
      <protection locked="0"/>
    </xf>
    <xf numFmtId="3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12" xfId="0" applyNumberFormat="1" applyFont="1" applyFill="1" applyBorder="1" applyAlignment="1" applyProtection="1">
      <alignment horizontal="right" vertical="center"/>
      <protection locked="0"/>
    </xf>
    <xf numFmtId="3" fontId="6" fillId="33" borderId="10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1" xfId="0" applyNumberFormat="1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3" fontId="6" fillId="33" borderId="15" xfId="0" applyNumberFormat="1" applyFont="1" applyFill="1" applyBorder="1" applyAlignment="1">
      <alignment vertical="center"/>
    </xf>
    <xf numFmtId="1" fontId="5" fillId="33" borderId="18" xfId="0" applyNumberFormat="1" applyFont="1" applyFill="1" applyBorder="1" applyAlignment="1">
      <alignment horizontal="center" vertical="center" wrapText="1"/>
    </xf>
    <xf numFmtId="192" fontId="6" fillId="33" borderId="21" xfId="0" applyNumberFormat="1" applyFont="1" applyFill="1" applyBorder="1" applyAlignment="1">
      <alignment vertical="center"/>
    </xf>
    <xf numFmtId="192" fontId="6" fillId="33" borderId="21" xfId="0" applyNumberFormat="1" applyFont="1" applyFill="1" applyBorder="1" applyAlignment="1">
      <alignment horizontal="right" vertical="center"/>
    </xf>
    <xf numFmtId="192" fontId="6" fillId="33" borderId="22" xfId="0" applyNumberFormat="1" applyFont="1" applyFill="1" applyBorder="1" applyAlignment="1">
      <alignment vertical="center"/>
    </xf>
    <xf numFmtId="192" fontId="6" fillId="33" borderId="22" xfId="0" applyNumberFormat="1" applyFont="1" applyFill="1" applyBorder="1" applyAlignment="1">
      <alignment horizontal="right" vertical="center"/>
    </xf>
    <xf numFmtId="192" fontId="6" fillId="33" borderId="23" xfId="0" applyNumberFormat="1" applyFont="1" applyFill="1" applyBorder="1" applyAlignment="1">
      <alignment vertical="center"/>
    </xf>
    <xf numFmtId="192" fontId="6" fillId="33" borderId="23" xfId="0" applyNumberFormat="1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192" fontId="5" fillId="33" borderId="23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0" xfId="56" applyFont="1" applyFill="1" applyAlignment="1">
      <alignment vertical="center"/>
      <protection/>
    </xf>
    <xf numFmtId="0" fontId="6" fillId="33" borderId="0" xfId="56" applyFont="1" applyFill="1" applyAlignment="1">
      <alignment horizontal="center" vertical="center"/>
      <protection/>
    </xf>
    <xf numFmtId="1" fontId="5" fillId="33" borderId="0" xfId="56" applyNumberFormat="1" applyFont="1" applyFill="1" applyAlignment="1">
      <alignment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vertical="center"/>
      <protection/>
    </xf>
    <xf numFmtId="3" fontId="6" fillId="33" borderId="14" xfId="56" applyNumberFormat="1" applyFont="1" applyFill="1" applyBorder="1" applyAlignment="1">
      <alignment horizontal="right" vertical="center"/>
      <protection/>
    </xf>
    <xf numFmtId="3" fontId="6" fillId="33" borderId="0" xfId="56" applyNumberFormat="1" applyFont="1" applyFill="1" applyBorder="1" applyAlignment="1">
      <alignment horizontal="center" vertical="center"/>
      <protection/>
    </xf>
    <xf numFmtId="3" fontId="6" fillId="33" borderId="10" xfId="56" applyNumberFormat="1" applyFont="1" applyFill="1" applyBorder="1" applyAlignment="1">
      <alignment vertical="center"/>
      <protection/>
    </xf>
    <xf numFmtId="202" fontId="6" fillId="33" borderId="13" xfId="56" applyNumberFormat="1" applyFont="1" applyFill="1" applyBorder="1" applyAlignment="1">
      <alignment horizontal="center" vertical="center"/>
      <protection/>
    </xf>
    <xf numFmtId="190" fontId="6" fillId="33" borderId="0" xfId="56" applyNumberFormat="1" applyFont="1" applyFill="1" applyBorder="1" applyAlignment="1">
      <alignment vertical="center"/>
      <protection/>
    </xf>
    <xf numFmtId="0" fontId="6" fillId="33" borderId="15" xfId="56" applyFont="1" applyFill="1" applyBorder="1" applyAlignment="1">
      <alignment horizontal="center" vertical="center"/>
      <protection/>
    </xf>
    <xf numFmtId="198" fontId="6" fillId="33" borderId="0" xfId="60" applyNumberFormat="1" applyFont="1" applyFill="1" applyAlignment="1">
      <alignment vertical="center"/>
    </xf>
    <xf numFmtId="0" fontId="6" fillId="33" borderId="14" xfId="56" applyFont="1" applyFill="1" applyBorder="1" applyAlignment="1">
      <alignment horizontal="center" vertical="center"/>
      <protection/>
    </xf>
    <xf numFmtId="0" fontId="6" fillId="33" borderId="15" xfId="56" applyFont="1" applyFill="1" applyBorder="1" applyAlignment="1">
      <alignment vertical="center"/>
      <protection/>
    </xf>
    <xf numFmtId="3" fontId="6" fillId="33" borderId="14" xfId="56" applyNumberFormat="1" applyFont="1" applyFill="1" applyBorder="1" applyAlignment="1">
      <alignment vertical="center"/>
      <protection/>
    </xf>
    <xf numFmtId="202" fontId="6" fillId="33" borderId="15" xfId="56" applyNumberFormat="1" applyFont="1" applyFill="1" applyBorder="1" applyAlignment="1">
      <alignment horizontal="center" vertical="center"/>
      <protection/>
    </xf>
    <xf numFmtId="0" fontId="6" fillId="33" borderId="11" xfId="56" applyFont="1" applyFill="1" applyBorder="1" applyAlignment="1">
      <alignment horizontal="center" vertical="center"/>
      <protection/>
    </xf>
    <xf numFmtId="0" fontId="6" fillId="33" borderId="16" xfId="56" applyFont="1" applyFill="1" applyBorder="1" applyAlignment="1">
      <alignment vertical="center"/>
      <protection/>
    </xf>
    <xf numFmtId="3" fontId="6" fillId="33" borderId="11" xfId="56" applyNumberFormat="1" applyFont="1" applyFill="1" applyBorder="1" applyAlignment="1">
      <alignment horizontal="right" vertical="center"/>
      <protection/>
    </xf>
    <xf numFmtId="3" fontId="6" fillId="33" borderId="12" xfId="56" applyNumberFormat="1" applyFont="1" applyFill="1" applyBorder="1" applyAlignment="1">
      <alignment horizontal="center" vertical="center"/>
      <protection/>
    </xf>
    <xf numFmtId="3" fontId="6" fillId="33" borderId="11" xfId="56" applyNumberFormat="1" applyFont="1" applyFill="1" applyBorder="1" applyAlignment="1">
      <alignment vertical="center"/>
      <protection/>
    </xf>
    <xf numFmtId="202" fontId="6" fillId="33" borderId="16" xfId="56" applyNumberFormat="1" applyFont="1" applyFill="1" applyBorder="1" applyAlignment="1">
      <alignment horizontal="center" vertical="center"/>
      <protection/>
    </xf>
    <xf numFmtId="190" fontId="6" fillId="33" borderId="12" xfId="56" applyNumberFormat="1" applyFont="1" applyFill="1" applyBorder="1" applyAlignment="1">
      <alignment vertical="center"/>
      <protection/>
    </xf>
    <xf numFmtId="0" fontId="6" fillId="33" borderId="16" xfId="56" applyFont="1" applyFill="1" applyBorder="1" applyAlignment="1">
      <alignment horizontal="center" vertical="center"/>
      <protection/>
    </xf>
    <xf numFmtId="202" fontId="6" fillId="33" borderId="0" xfId="56" applyNumberFormat="1" applyFont="1" applyFill="1" applyBorder="1" applyAlignment="1">
      <alignment vertical="center"/>
      <protection/>
    </xf>
    <xf numFmtId="202" fontId="6" fillId="33" borderId="0" xfId="56" applyNumberFormat="1" applyFont="1" applyFill="1" applyBorder="1" applyAlignment="1">
      <alignment horizontal="center" vertical="center"/>
      <protection/>
    </xf>
    <xf numFmtId="203" fontId="6" fillId="33" borderId="0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17" xfId="56" applyFont="1" applyFill="1" applyBorder="1" applyAlignment="1">
      <alignment vertical="center"/>
      <protection/>
    </xf>
    <xf numFmtId="3" fontId="6" fillId="33" borderId="13" xfId="56" applyNumberFormat="1" applyFont="1" applyFill="1" applyBorder="1" applyAlignment="1">
      <alignment horizontal="center" vertical="center"/>
      <protection/>
    </xf>
    <xf numFmtId="3" fontId="6" fillId="33" borderId="17" xfId="56" applyNumberFormat="1" applyFont="1" applyFill="1" applyBorder="1" applyAlignment="1">
      <alignment vertical="center"/>
      <protection/>
    </xf>
    <xf numFmtId="202" fontId="6" fillId="33" borderId="17" xfId="56" applyNumberFormat="1" applyFont="1" applyFill="1" applyBorder="1" applyAlignment="1">
      <alignment horizontal="center" vertical="center"/>
      <protection/>
    </xf>
    <xf numFmtId="190" fontId="6" fillId="33" borderId="10" xfId="56" applyNumberFormat="1" applyFont="1" applyFill="1" applyBorder="1" applyAlignment="1">
      <alignment vertical="center"/>
      <protection/>
    </xf>
    <xf numFmtId="0" fontId="6" fillId="33" borderId="13" xfId="56" applyFont="1" applyFill="1" applyBorder="1" applyAlignment="1">
      <alignment horizontal="center" vertical="center"/>
      <protection/>
    </xf>
    <xf numFmtId="3" fontId="6" fillId="33" borderId="15" xfId="56" applyNumberFormat="1" applyFont="1" applyFill="1" applyBorder="1" applyAlignment="1">
      <alignment horizontal="center" vertical="center"/>
      <protection/>
    </xf>
    <xf numFmtId="3" fontId="6" fillId="33" borderId="0" xfId="56" applyNumberFormat="1" applyFont="1" applyFill="1" applyBorder="1" applyAlignment="1">
      <alignment vertical="center"/>
      <protection/>
    </xf>
    <xf numFmtId="190" fontId="6" fillId="33" borderId="14" xfId="56" applyNumberFormat="1" applyFont="1" applyFill="1" applyBorder="1" applyAlignment="1">
      <alignment vertical="center"/>
      <protection/>
    </xf>
    <xf numFmtId="190" fontId="6" fillId="33" borderId="14" xfId="56" applyNumberFormat="1" applyFont="1" applyFill="1" applyBorder="1" applyAlignment="1">
      <alignment horizontal="right" vertical="center"/>
      <protection/>
    </xf>
    <xf numFmtId="0" fontId="6" fillId="33" borderId="12" xfId="56" applyFont="1" applyFill="1" applyBorder="1" applyAlignment="1">
      <alignment vertical="center"/>
      <protection/>
    </xf>
    <xf numFmtId="3" fontId="6" fillId="33" borderId="16" xfId="56" applyNumberFormat="1" applyFont="1" applyFill="1" applyBorder="1" applyAlignment="1">
      <alignment horizontal="center" vertical="center"/>
      <protection/>
    </xf>
    <xf numFmtId="3" fontId="6" fillId="33" borderId="12" xfId="56" applyNumberFormat="1" applyFont="1" applyFill="1" applyBorder="1" applyAlignment="1">
      <alignment vertical="center"/>
      <protection/>
    </xf>
    <xf numFmtId="202" fontId="6" fillId="33" borderId="12" xfId="56" applyNumberFormat="1" applyFont="1" applyFill="1" applyBorder="1" applyAlignment="1">
      <alignment horizontal="center" vertical="center"/>
      <protection/>
    </xf>
    <xf numFmtId="190" fontId="6" fillId="33" borderId="11" xfId="56" applyNumberFormat="1" applyFont="1" applyFill="1" applyBorder="1" applyAlignment="1">
      <alignment vertical="center"/>
      <protection/>
    </xf>
    <xf numFmtId="0" fontId="6" fillId="33" borderId="24" xfId="56" applyFont="1" applyFill="1" applyBorder="1" applyAlignment="1">
      <alignment vertical="center"/>
      <protection/>
    </xf>
    <xf numFmtId="0" fontId="6" fillId="33" borderId="25" xfId="56" applyFont="1" applyFill="1" applyBorder="1" applyAlignment="1">
      <alignment vertical="center"/>
      <protection/>
    </xf>
    <xf numFmtId="0" fontId="6" fillId="33" borderId="26" xfId="56" applyFont="1" applyFill="1" applyBorder="1" applyAlignment="1">
      <alignment vertical="center"/>
      <protection/>
    </xf>
    <xf numFmtId="0" fontId="6" fillId="33" borderId="27" xfId="56" applyFont="1" applyFill="1" applyBorder="1" applyAlignment="1">
      <alignment vertical="center"/>
      <protection/>
    </xf>
    <xf numFmtId="0" fontId="6" fillId="33" borderId="28" xfId="56" applyFont="1" applyFill="1" applyBorder="1" applyAlignment="1">
      <alignment vertical="center"/>
      <protection/>
    </xf>
    <xf numFmtId="0" fontId="6" fillId="33" borderId="29" xfId="56" applyFont="1" applyFill="1" applyBorder="1" applyAlignment="1">
      <alignment vertical="center"/>
      <protection/>
    </xf>
    <xf numFmtId="204" fontId="6" fillId="33" borderId="15" xfId="0" applyNumberFormat="1" applyFont="1" applyFill="1" applyBorder="1" applyAlignment="1">
      <alignment horizontal="center" vertical="center"/>
    </xf>
    <xf numFmtId="204" fontId="6" fillId="33" borderId="0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vertical="center"/>
    </xf>
    <xf numFmtId="204" fontId="6" fillId="33" borderId="16" xfId="0" applyNumberFormat="1" applyFont="1" applyFill="1" applyBorder="1" applyAlignment="1">
      <alignment horizontal="center" vertical="center"/>
    </xf>
    <xf numFmtId="204" fontId="6" fillId="33" borderId="12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6" fillId="33" borderId="12" xfId="0" applyNumberFormat="1" applyFont="1" applyFill="1" applyBorder="1" applyAlignment="1" applyProtection="1">
      <alignment horizontal="center" vertical="center"/>
      <protection locked="0"/>
    </xf>
    <xf numFmtId="15" fontId="5" fillId="33" borderId="0" xfId="0" applyNumberFormat="1" applyFont="1" applyFill="1" applyBorder="1" applyAlignment="1">
      <alignment vertical="center"/>
    </xf>
    <xf numFmtId="15" fontId="5" fillId="33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15" fontId="5" fillId="33" borderId="10" xfId="0" applyNumberFormat="1" applyFont="1" applyFill="1" applyBorder="1" applyAlignment="1">
      <alignment vertical="center"/>
    </xf>
    <xf numFmtId="15" fontId="5" fillId="33" borderId="13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right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192" fontId="6" fillId="33" borderId="0" xfId="0" applyNumberFormat="1" applyFont="1" applyFill="1" applyAlignment="1">
      <alignment vertical="center"/>
    </xf>
    <xf numFmtId="192" fontId="6" fillId="33" borderId="0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Alignment="1">
      <alignment horizontal="center" vertical="center"/>
    </xf>
    <xf numFmtId="192" fontId="6" fillId="33" borderId="17" xfId="0" applyNumberFormat="1" applyFont="1" applyFill="1" applyBorder="1" applyAlignment="1">
      <alignment horizontal="center" vertical="center"/>
    </xf>
    <xf numFmtId="192" fontId="6" fillId="33" borderId="12" xfId="0" applyNumberFormat="1" applyFont="1" applyFill="1" applyBorder="1" applyAlignment="1">
      <alignment horizontal="center" vertical="center"/>
    </xf>
    <xf numFmtId="192" fontId="6" fillId="33" borderId="13" xfId="0" applyNumberFormat="1" applyFont="1" applyFill="1" applyBorder="1" applyAlignment="1">
      <alignment horizontal="center" vertical="center"/>
    </xf>
    <xf numFmtId="192" fontId="6" fillId="33" borderId="15" xfId="0" applyNumberFormat="1" applyFont="1" applyFill="1" applyBorder="1" applyAlignment="1">
      <alignment horizontal="center" vertical="center"/>
    </xf>
    <xf numFmtId="192" fontId="6" fillId="33" borderId="16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51" applyFont="1" applyFill="1" applyAlignment="1">
      <alignment vertical="center"/>
      <protection/>
    </xf>
    <xf numFmtId="0" fontId="6" fillId="33" borderId="0" xfId="51" applyFont="1" applyFill="1" applyAlignment="1">
      <alignment horizontal="center" vertical="center"/>
      <protection/>
    </xf>
    <xf numFmtId="1" fontId="5" fillId="33" borderId="0" xfId="51" applyNumberFormat="1" applyFont="1" applyFill="1" applyAlignment="1">
      <alignment vertical="center"/>
      <protection/>
    </xf>
    <xf numFmtId="0" fontId="6" fillId="33" borderId="10" xfId="51" applyFont="1" applyFill="1" applyBorder="1" applyAlignment="1">
      <alignment horizontal="center" vertical="center"/>
      <protection/>
    </xf>
    <xf numFmtId="0" fontId="6" fillId="33" borderId="13" xfId="51" applyFont="1" applyFill="1" applyBorder="1" applyAlignment="1">
      <alignment vertical="center"/>
      <protection/>
    </xf>
    <xf numFmtId="3" fontId="6" fillId="33" borderId="14" xfId="51" applyNumberFormat="1" applyFont="1" applyFill="1" applyBorder="1" applyAlignment="1">
      <alignment horizontal="right" vertical="center"/>
      <protection/>
    </xf>
    <xf numFmtId="3" fontId="6" fillId="33" borderId="15" xfId="51" applyNumberFormat="1" applyFont="1" applyFill="1" applyBorder="1" applyAlignment="1">
      <alignment horizontal="center" vertical="center"/>
      <protection/>
    </xf>
    <xf numFmtId="0" fontId="6" fillId="33" borderId="14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vertical="center"/>
      <protection/>
    </xf>
    <xf numFmtId="0" fontId="6" fillId="33" borderId="11" xfId="51" applyFont="1" applyFill="1" applyBorder="1" applyAlignment="1">
      <alignment horizontal="center" vertical="center"/>
      <protection/>
    </xf>
    <xf numFmtId="0" fontId="6" fillId="33" borderId="16" xfId="51" applyFont="1" applyFill="1" applyBorder="1" applyAlignment="1">
      <alignment vertical="center"/>
      <protection/>
    </xf>
    <xf numFmtId="3" fontId="6" fillId="33" borderId="11" xfId="51" applyNumberFormat="1" applyFont="1" applyFill="1" applyBorder="1" applyAlignment="1">
      <alignment horizontal="right" vertical="center"/>
      <protection/>
    </xf>
    <xf numFmtId="3" fontId="6" fillId="33" borderId="16" xfId="51" applyNumberFormat="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horizontal="left" vertical="center"/>
      <protection/>
    </xf>
    <xf numFmtId="202" fontId="6" fillId="33" borderId="0" xfId="51" applyNumberFormat="1" applyFont="1" applyFill="1" applyBorder="1" applyAlignment="1">
      <alignment vertical="center"/>
      <protection/>
    </xf>
    <xf numFmtId="202" fontId="6" fillId="33" borderId="0" xfId="51" applyNumberFormat="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vertical="center"/>
      <protection/>
    </xf>
    <xf numFmtId="3" fontId="6" fillId="33" borderId="14" xfId="51" applyNumberFormat="1" applyFont="1" applyFill="1" applyBorder="1" applyAlignment="1">
      <alignment vertical="center"/>
      <protection/>
    </xf>
    <xf numFmtId="3" fontId="6" fillId="33" borderId="11" xfId="51" applyNumberFormat="1" applyFont="1" applyFill="1" applyBorder="1" applyAlignment="1">
      <alignment vertical="center"/>
      <protection/>
    </xf>
    <xf numFmtId="0" fontId="6" fillId="33" borderId="24" xfId="51" applyFont="1" applyFill="1" applyBorder="1" applyAlignment="1">
      <alignment vertical="center"/>
      <protection/>
    </xf>
    <xf numFmtId="0" fontId="6" fillId="33" borderId="25" xfId="51" applyFont="1" applyFill="1" applyBorder="1" applyAlignment="1">
      <alignment vertical="center"/>
      <protection/>
    </xf>
    <xf numFmtId="3" fontId="6" fillId="33" borderId="10" xfId="51" applyNumberFormat="1" applyFont="1" applyFill="1" applyBorder="1" applyAlignment="1">
      <alignment vertical="center"/>
      <protection/>
    </xf>
    <xf numFmtId="202" fontId="6" fillId="33" borderId="13" xfId="51" applyNumberFormat="1" applyFont="1" applyFill="1" applyBorder="1" applyAlignment="1">
      <alignment horizontal="center" vertical="center"/>
      <protection/>
    </xf>
    <xf numFmtId="0" fontId="6" fillId="33" borderId="26" xfId="51" applyFont="1" applyFill="1" applyBorder="1" applyAlignment="1">
      <alignment vertical="center"/>
      <protection/>
    </xf>
    <xf numFmtId="0" fontId="6" fillId="33" borderId="27" xfId="51" applyFont="1" applyFill="1" applyBorder="1" applyAlignment="1">
      <alignment vertical="center"/>
      <protection/>
    </xf>
    <xf numFmtId="202" fontId="6" fillId="33" borderId="15" xfId="51" applyNumberFormat="1" applyFont="1" applyFill="1" applyBorder="1" applyAlignment="1">
      <alignment horizontal="center" vertical="center"/>
      <protection/>
    </xf>
    <xf numFmtId="0" fontId="6" fillId="33" borderId="28" xfId="51" applyFont="1" applyFill="1" applyBorder="1" applyAlignment="1">
      <alignment vertical="center"/>
      <protection/>
    </xf>
    <xf numFmtId="0" fontId="6" fillId="33" borderId="29" xfId="51" applyFont="1" applyFill="1" applyBorder="1" applyAlignment="1">
      <alignment vertical="center"/>
      <protection/>
    </xf>
    <xf numFmtId="202" fontId="6" fillId="33" borderId="16" xfId="51" applyNumberFormat="1" applyFont="1" applyFill="1" applyBorder="1" applyAlignment="1">
      <alignment horizontal="center" vertical="center"/>
      <protection/>
    </xf>
    <xf numFmtId="0" fontId="5" fillId="33" borderId="0" xfId="57" applyFont="1" applyFill="1">
      <alignment/>
      <protection/>
    </xf>
    <xf numFmtId="0" fontId="6" fillId="33" borderId="0" xfId="57" applyFont="1" applyFill="1" applyAlignment="1">
      <alignment horizontal="right" indent="1"/>
      <protection/>
    </xf>
    <xf numFmtId="0" fontId="6" fillId="33" borderId="0" xfId="57" applyFont="1" applyFill="1">
      <alignment/>
      <protection/>
    </xf>
    <xf numFmtId="0" fontId="5" fillId="33" borderId="0" xfId="57" applyFont="1" applyFill="1" applyAlignment="1">
      <alignment horizontal="left"/>
      <protection/>
    </xf>
    <xf numFmtId="0" fontId="6" fillId="33" borderId="0" xfId="57" applyFont="1" applyFill="1" applyAlignment="1">
      <alignment horizontal="left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 wrapText="1"/>
      <protection/>
    </xf>
    <xf numFmtId="0" fontId="6" fillId="33" borderId="0" xfId="57" applyFont="1" applyFill="1" applyAlignment="1">
      <alignment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vertical="center"/>
      <protection/>
    </xf>
    <xf numFmtId="3" fontId="6" fillId="33" borderId="22" xfId="57" applyNumberFormat="1" applyFont="1" applyFill="1" applyBorder="1" applyAlignment="1">
      <alignment horizontal="right" vertical="center" indent="1"/>
      <protection/>
    </xf>
    <xf numFmtId="0" fontId="6" fillId="33" borderId="15" xfId="57" applyFont="1" applyFill="1" applyBorder="1" applyAlignment="1">
      <alignment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vertical="center"/>
      <protection/>
    </xf>
    <xf numFmtId="3" fontId="6" fillId="33" borderId="23" xfId="57" applyNumberFormat="1" applyFont="1" applyFill="1" applyBorder="1" applyAlignment="1">
      <alignment horizontal="right" vertical="center" indent="1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vertical="center"/>
      <protection/>
    </xf>
    <xf numFmtId="3" fontId="6" fillId="33" borderId="0" xfId="57" applyNumberFormat="1" applyFont="1" applyFill="1" applyBorder="1" applyAlignment="1">
      <alignment horizontal="right" vertical="center" indent="1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vertical="center"/>
      <protection/>
    </xf>
    <xf numFmtId="3" fontId="6" fillId="33" borderId="21" xfId="57" applyNumberFormat="1" applyFont="1" applyFill="1" applyBorder="1" applyAlignment="1">
      <alignment horizontal="right" vertical="center" indent="1"/>
      <protection/>
    </xf>
    <xf numFmtId="0" fontId="6" fillId="33" borderId="12" xfId="57" applyFont="1" applyFill="1" applyBorder="1" applyAlignment="1">
      <alignment vertical="center"/>
      <protection/>
    </xf>
    <xf numFmtId="0" fontId="5" fillId="33" borderId="21" xfId="57" applyFont="1" applyFill="1" applyBorder="1" applyAlignment="1">
      <alignment vertical="center"/>
      <protection/>
    </xf>
    <xf numFmtId="0" fontId="6" fillId="33" borderId="21" xfId="57" applyFont="1" applyFill="1" applyBorder="1" applyAlignment="1">
      <alignment vertical="center"/>
      <protection/>
    </xf>
    <xf numFmtId="0" fontId="5" fillId="33" borderId="22" xfId="57" applyFont="1" applyFill="1" applyBorder="1" applyAlignment="1">
      <alignment vertical="center"/>
      <protection/>
    </xf>
    <xf numFmtId="0" fontId="6" fillId="33" borderId="22" xfId="57" applyFont="1" applyFill="1" applyBorder="1" applyAlignment="1">
      <alignment vertical="center"/>
      <protection/>
    </xf>
    <xf numFmtId="0" fontId="5" fillId="33" borderId="23" xfId="57" applyFont="1" applyFill="1" applyBorder="1" applyAlignment="1">
      <alignment vertical="center"/>
      <protection/>
    </xf>
    <xf numFmtId="0" fontId="6" fillId="33" borderId="23" xfId="57" applyFont="1" applyFill="1" applyBorder="1" applyAlignment="1">
      <alignment vertical="center"/>
      <protection/>
    </xf>
    <xf numFmtId="0" fontId="6" fillId="33" borderId="0" xfId="57" applyFont="1" applyFill="1" applyAlignment="1">
      <alignment horizontal="right" vertical="center" indent="1"/>
      <protection/>
    </xf>
    <xf numFmtId="0" fontId="6" fillId="33" borderId="0" xfId="57" applyFont="1" applyFill="1" applyBorder="1" applyAlignment="1">
      <alignment horizontal="right" vertical="center" indent="1"/>
      <protection/>
    </xf>
    <xf numFmtId="192" fontId="6" fillId="33" borderId="0" xfId="57" applyNumberFormat="1" applyFont="1" applyFill="1" applyAlignment="1">
      <alignment vertical="center"/>
      <protection/>
    </xf>
    <xf numFmtId="3" fontId="6" fillId="33" borderId="0" xfId="57" applyNumberFormat="1" applyFont="1" applyFill="1" applyAlignment="1">
      <alignment vertical="center"/>
      <protection/>
    </xf>
    <xf numFmtId="192" fontId="5" fillId="33" borderId="0" xfId="57" applyNumberFormat="1" applyFont="1" applyFill="1" applyBorder="1" applyAlignment="1">
      <alignment vertical="center"/>
      <protection/>
    </xf>
    <xf numFmtId="192" fontId="6" fillId="33" borderId="0" xfId="57" applyNumberFormat="1" applyFont="1" applyFill="1" applyBorder="1" applyAlignment="1">
      <alignment vertical="center"/>
      <protection/>
    </xf>
    <xf numFmtId="1" fontId="5" fillId="33" borderId="18" xfId="57" applyNumberFormat="1" applyFont="1" applyFill="1" applyBorder="1" applyAlignment="1">
      <alignment horizontal="center" vertical="center"/>
      <protection/>
    </xf>
    <xf numFmtId="1" fontId="5" fillId="33" borderId="0" xfId="57" applyNumberFormat="1" applyFont="1" applyFill="1" applyBorder="1" applyAlignment="1">
      <alignment horizontal="center" vertical="center"/>
      <protection/>
    </xf>
    <xf numFmtId="1" fontId="6" fillId="33" borderId="0" xfId="0" applyNumberFormat="1" applyFont="1" applyFill="1" applyAlignment="1">
      <alignment vertical="center"/>
    </xf>
    <xf numFmtId="15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/>
    </xf>
    <xf numFmtId="3" fontId="6" fillId="33" borderId="17" xfId="0" applyNumberFormat="1" applyFont="1" applyFill="1" applyBorder="1" applyAlignment="1" applyProtection="1">
      <alignment vertical="center"/>
      <protection locked="0"/>
    </xf>
    <xf numFmtId="3" fontId="6" fillId="33" borderId="2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 applyProtection="1">
      <alignment vertical="center"/>
      <protection locked="0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vertical="center"/>
    </xf>
    <xf numFmtId="3" fontId="6" fillId="33" borderId="33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vertical="center" wrapText="1"/>
    </xf>
    <xf numFmtId="0" fontId="5" fillId="33" borderId="14" xfId="57" applyFont="1" applyFill="1" applyBorder="1" applyAlignment="1">
      <alignment vertical="center"/>
      <protection/>
    </xf>
    <xf numFmtId="3" fontId="6" fillId="33" borderId="17" xfId="57" applyNumberFormat="1" applyFont="1" applyFill="1" applyBorder="1" applyAlignment="1">
      <alignment horizontal="right" vertical="center" indent="1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5" fillId="33" borderId="0" xfId="58" applyFont="1" applyFill="1" applyAlignment="1">
      <alignment horizontal="left" vertical="center" wrapText="1"/>
      <protection/>
    </xf>
    <xf numFmtId="0" fontId="6" fillId="33" borderId="0" xfId="58" applyFont="1" applyFill="1">
      <alignment/>
      <protection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18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/>
      <protection/>
    </xf>
    <xf numFmtId="0" fontId="5" fillId="33" borderId="22" xfId="58" applyFont="1" applyFill="1" applyBorder="1" applyAlignment="1">
      <alignment horizontal="left" vertical="center"/>
      <protection/>
    </xf>
    <xf numFmtId="1" fontId="5" fillId="33" borderId="22" xfId="58" applyNumberFormat="1" applyFont="1" applyFill="1" applyBorder="1" applyAlignment="1">
      <alignment horizontal="right" vertical="center"/>
      <protection/>
    </xf>
    <xf numFmtId="0" fontId="5" fillId="33" borderId="22" xfId="58" applyFont="1" applyFill="1" applyBorder="1" applyAlignment="1">
      <alignment horizontal="right" vertical="center" wrapText="1"/>
      <protection/>
    </xf>
    <xf numFmtId="3" fontId="6" fillId="33" borderId="0" xfId="58" applyNumberFormat="1" applyFont="1" applyFill="1" applyBorder="1" applyAlignment="1">
      <alignment vertical="center"/>
      <protection/>
    </xf>
    <xf numFmtId="0" fontId="6" fillId="33" borderId="0" xfId="58" applyFont="1" applyFill="1" applyAlignment="1">
      <alignment vertical="center"/>
      <protection/>
    </xf>
    <xf numFmtId="0" fontId="5" fillId="33" borderId="22" xfId="58" applyFont="1" applyFill="1" applyBorder="1" applyAlignment="1">
      <alignment vertical="center"/>
      <protection/>
    </xf>
    <xf numFmtId="3" fontId="5" fillId="33" borderId="22" xfId="60" applyNumberFormat="1" applyFont="1" applyFill="1" applyBorder="1" applyAlignment="1">
      <alignment horizontal="right" vertical="center"/>
    </xf>
    <xf numFmtId="0" fontId="6" fillId="33" borderId="22" xfId="58" applyFont="1" applyFill="1" applyBorder="1" applyAlignment="1">
      <alignment vertical="center"/>
      <protection/>
    </xf>
    <xf numFmtId="3" fontId="6" fillId="33" borderId="22" xfId="60" applyNumberFormat="1" applyFont="1" applyFill="1" applyBorder="1" applyAlignment="1">
      <alignment vertical="center"/>
    </xf>
    <xf numFmtId="0" fontId="6" fillId="33" borderId="22" xfId="58" applyFont="1" applyFill="1" applyBorder="1" applyAlignment="1">
      <alignment horizontal="right" vertical="center" wrapText="1"/>
      <protection/>
    </xf>
    <xf numFmtId="3" fontId="5" fillId="33" borderId="22" xfId="60" applyNumberFormat="1" applyFont="1" applyFill="1" applyBorder="1" applyAlignment="1">
      <alignment vertical="center"/>
    </xf>
    <xf numFmtId="0" fontId="6" fillId="33" borderId="22" xfId="58" applyFont="1" applyFill="1" applyBorder="1" applyAlignment="1">
      <alignment horizontal="left" vertical="center"/>
      <protection/>
    </xf>
    <xf numFmtId="0" fontId="5" fillId="33" borderId="23" xfId="58" applyFont="1" applyFill="1" applyBorder="1" applyAlignment="1">
      <alignment horizontal="left" vertical="center"/>
      <protection/>
    </xf>
    <xf numFmtId="3" fontId="5" fillId="33" borderId="23" xfId="60" applyNumberFormat="1" applyFont="1" applyFill="1" applyBorder="1" applyAlignment="1">
      <alignment horizontal="right" vertical="center"/>
    </xf>
    <xf numFmtId="0" fontId="5" fillId="33" borderId="23" xfId="58" applyFont="1" applyFill="1" applyBorder="1" applyAlignment="1">
      <alignment horizontal="right" vertical="center" wrapText="1"/>
      <protection/>
    </xf>
    <xf numFmtId="49" fontId="5" fillId="33" borderId="22" xfId="58" applyNumberFormat="1" applyFont="1" applyFill="1" applyBorder="1" applyAlignment="1">
      <alignment horizontal="left" vertical="center"/>
      <protection/>
    </xf>
    <xf numFmtId="0" fontId="6" fillId="33" borderId="0" xfId="58" applyFont="1" applyFill="1" applyBorder="1">
      <alignment/>
      <protection/>
    </xf>
    <xf numFmtId="0" fontId="6" fillId="33" borderId="0" xfId="58" applyFont="1" applyFill="1" applyBorder="1" applyAlignment="1">
      <alignment horizontal="left" vertical="center"/>
      <protection/>
    </xf>
    <xf numFmtId="3" fontId="6" fillId="33" borderId="0" xfId="58" applyNumberFormat="1" applyFont="1" applyFill="1" applyBorder="1" applyAlignment="1">
      <alignment/>
      <protection/>
    </xf>
    <xf numFmtId="190" fontId="6" fillId="33" borderId="0" xfId="58" applyNumberFormat="1" applyFont="1" applyFill="1" applyBorder="1" applyAlignment="1">
      <alignment/>
      <protection/>
    </xf>
    <xf numFmtId="0" fontId="7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/>
      <protection/>
    </xf>
    <xf numFmtId="0" fontId="5" fillId="33" borderId="0" xfId="58" applyFont="1" applyFill="1">
      <alignment/>
      <protection/>
    </xf>
    <xf numFmtId="0" fontId="5" fillId="33" borderId="0" xfId="58" applyFont="1" applyFill="1" applyAlignment="1">
      <alignment/>
      <protection/>
    </xf>
    <xf numFmtId="0" fontId="5" fillId="33" borderId="21" xfId="58" applyFont="1" applyFill="1" applyBorder="1" applyAlignment="1">
      <alignment horizontal="center" vertical="center" wrapText="1"/>
      <protection/>
    </xf>
    <xf numFmtId="0" fontId="5" fillId="33" borderId="21" xfId="58" applyFont="1" applyFill="1" applyBorder="1" applyAlignment="1">
      <alignment horizontal="center" vertical="center"/>
      <protection/>
    </xf>
    <xf numFmtId="0" fontId="5" fillId="33" borderId="23" xfId="58" applyFont="1" applyFill="1" applyBorder="1" applyAlignment="1">
      <alignment horizontal="center" vertical="center" wrapText="1"/>
      <protection/>
    </xf>
    <xf numFmtId="0" fontId="5" fillId="33" borderId="22" xfId="58" applyFont="1" applyFill="1" applyBorder="1" applyAlignment="1">
      <alignment horizontal="left" vertical="center" wrapText="1"/>
      <protection/>
    </xf>
    <xf numFmtId="3" fontId="5" fillId="33" borderId="22" xfId="58" applyNumberFormat="1" applyFont="1" applyFill="1" applyBorder="1" applyAlignment="1">
      <alignment horizontal="right" vertical="center"/>
      <protection/>
    </xf>
    <xf numFmtId="190" fontId="5" fillId="33" borderId="22" xfId="60" applyNumberFormat="1" applyFont="1" applyFill="1" applyBorder="1" applyAlignment="1">
      <alignment horizontal="right" vertical="center"/>
    </xf>
    <xf numFmtId="190" fontId="5" fillId="33" borderId="22" xfId="58" applyNumberFormat="1" applyFont="1" applyFill="1" applyBorder="1" applyAlignment="1">
      <alignment vertical="center"/>
      <protection/>
    </xf>
    <xf numFmtId="3" fontId="5" fillId="33" borderId="22" xfId="58" applyNumberFormat="1" applyFont="1" applyFill="1" applyBorder="1" applyAlignment="1">
      <alignment vertical="center"/>
      <protection/>
    </xf>
    <xf numFmtId="190" fontId="6" fillId="33" borderId="0" xfId="58" applyNumberFormat="1" applyFont="1" applyFill="1" applyAlignment="1">
      <alignment vertical="center"/>
      <protection/>
    </xf>
    <xf numFmtId="49" fontId="6" fillId="33" borderId="22" xfId="58" applyNumberFormat="1" applyFont="1" applyFill="1" applyBorder="1" applyAlignment="1">
      <alignment horizontal="left" vertical="center"/>
      <protection/>
    </xf>
    <xf numFmtId="3" fontId="6" fillId="33" borderId="22" xfId="58" applyNumberFormat="1" applyFont="1" applyFill="1" applyBorder="1" applyAlignment="1">
      <alignment horizontal="right" vertical="center"/>
      <protection/>
    </xf>
    <xf numFmtId="190" fontId="6" fillId="33" borderId="22" xfId="60" applyNumberFormat="1" applyFont="1" applyFill="1" applyBorder="1" applyAlignment="1">
      <alignment horizontal="right" vertical="center"/>
    </xf>
    <xf numFmtId="190" fontId="6" fillId="33" borderId="22" xfId="58" applyNumberFormat="1" applyFont="1" applyFill="1" applyBorder="1" applyAlignment="1">
      <alignment vertical="center"/>
      <protection/>
    </xf>
    <xf numFmtId="9" fontId="6" fillId="33" borderId="0" xfId="60" applyFont="1" applyFill="1" applyAlignment="1">
      <alignment vertical="center"/>
    </xf>
    <xf numFmtId="3" fontId="6" fillId="33" borderId="0" xfId="58" applyNumberFormat="1" applyFont="1" applyFill="1" applyAlignment="1">
      <alignment vertical="center"/>
      <protection/>
    </xf>
    <xf numFmtId="49" fontId="6" fillId="33" borderId="22" xfId="58" applyNumberFormat="1" applyFont="1" applyFill="1" applyBorder="1" applyAlignment="1">
      <alignment horizontal="left" vertical="center" wrapText="1"/>
      <protection/>
    </xf>
    <xf numFmtId="3" fontId="5" fillId="33" borderId="23" xfId="58" applyNumberFormat="1" applyFont="1" applyFill="1" applyBorder="1" applyAlignment="1">
      <alignment horizontal="right" vertical="center"/>
      <protection/>
    </xf>
    <xf numFmtId="190" fontId="5" fillId="33" borderId="23" xfId="60" applyNumberFormat="1" applyFont="1" applyFill="1" applyBorder="1" applyAlignment="1">
      <alignment horizontal="right" vertical="center"/>
    </xf>
    <xf numFmtId="190" fontId="5" fillId="33" borderId="23" xfId="58" applyNumberFormat="1" applyFont="1" applyFill="1" applyBorder="1" applyAlignment="1">
      <alignment vertical="center"/>
      <protection/>
    </xf>
    <xf numFmtId="3" fontId="6" fillId="33" borderId="22" xfId="58" applyNumberFormat="1" applyFont="1" applyFill="1" applyBorder="1" applyAlignment="1">
      <alignment vertical="center"/>
      <protection/>
    </xf>
    <xf numFmtId="9" fontId="6" fillId="33" borderId="0" xfId="58" applyNumberFormat="1" applyFont="1" applyFill="1" applyAlignment="1">
      <alignment vertical="center"/>
      <protection/>
    </xf>
    <xf numFmtId="0" fontId="5" fillId="34" borderId="18" xfId="58" applyFont="1" applyFill="1" applyBorder="1" applyAlignment="1">
      <alignment horizontal="left" vertical="center"/>
      <protection/>
    </xf>
    <xf numFmtId="3" fontId="5" fillId="34" borderId="18" xfId="58" applyNumberFormat="1" applyFont="1" applyFill="1" applyBorder="1" applyAlignment="1">
      <alignment horizontal="right" vertical="center"/>
      <protection/>
    </xf>
    <xf numFmtId="190" fontId="5" fillId="34" borderId="18" xfId="60" applyNumberFormat="1" applyFont="1" applyFill="1" applyBorder="1" applyAlignment="1">
      <alignment horizontal="right" vertical="center"/>
    </xf>
    <xf numFmtId="190" fontId="5" fillId="34" borderId="18" xfId="58" applyNumberFormat="1" applyFont="1" applyFill="1" applyBorder="1" applyAlignment="1">
      <alignment vertical="center"/>
      <protection/>
    </xf>
    <xf numFmtId="0" fontId="6" fillId="33" borderId="0" xfId="58" applyFont="1" applyFill="1" applyBorder="1" applyAlignment="1">
      <alignment vertical="center"/>
      <protection/>
    </xf>
    <xf numFmtId="0" fontId="6" fillId="33" borderId="33" xfId="58" applyFont="1" applyFill="1" applyBorder="1" applyAlignment="1">
      <alignment vertical="center"/>
      <protection/>
    </xf>
    <xf numFmtId="3" fontId="5" fillId="33" borderId="23" xfId="58" applyNumberFormat="1" applyFont="1" applyFill="1" applyBorder="1" applyAlignment="1">
      <alignment/>
      <protection/>
    </xf>
    <xf numFmtId="49" fontId="5" fillId="33" borderId="23" xfId="60" applyNumberFormat="1" applyFont="1" applyFill="1" applyBorder="1" applyAlignment="1">
      <alignment horizontal="right" vertical="center"/>
    </xf>
    <xf numFmtId="190" fontId="5" fillId="33" borderId="23" xfId="58" applyNumberFormat="1" applyFont="1" applyFill="1" applyBorder="1" applyAlignment="1">
      <alignment/>
      <protection/>
    </xf>
    <xf numFmtId="0" fontId="6" fillId="33" borderId="17" xfId="58" applyFont="1" applyFill="1" applyBorder="1" applyAlignment="1">
      <alignment/>
      <protection/>
    </xf>
    <xf numFmtId="3" fontId="5" fillId="33" borderId="17" xfId="58" applyNumberFormat="1" applyFont="1" applyFill="1" applyBorder="1" applyAlignment="1">
      <alignment/>
      <protection/>
    </xf>
    <xf numFmtId="49" fontId="5" fillId="33" borderId="17" xfId="60" applyNumberFormat="1" applyFont="1" applyFill="1" applyBorder="1" applyAlignment="1">
      <alignment horizontal="right" vertical="center"/>
    </xf>
    <xf numFmtId="1" fontId="5" fillId="33" borderId="17" xfId="58" applyNumberFormat="1" applyFont="1" applyFill="1" applyBorder="1" applyAlignment="1">
      <alignment/>
      <protection/>
    </xf>
    <xf numFmtId="0" fontId="6" fillId="33" borderId="0" xfId="58" applyFont="1" applyFill="1" applyBorder="1" applyAlignment="1">
      <alignment/>
      <protection/>
    </xf>
    <xf numFmtId="3" fontId="6" fillId="33" borderId="0" xfId="58" applyNumberFormat="1" applyFont="1" applyFill="1" applyBorder="1">
      <alignment/>
      <protection/>
    </xf>
    <xf numFmtId="0" fontId="11" fillId="33" borderId="0" xfId="58" applyFont="1" applyFill="1" applyBorder="1">
      <alignment/>
      <protection/>
    </xf>
    <xf numFmtId="0" fontId="5" fillId="33" borderId="0" xfId="58" applyFont="1" applyFill="1" applyBorder="1">
      <alignment/>
      <protection/>
    </xf>
    <xf numFmtId="0" fontId="5" fillId="33" borderId="0" xfId="58" applyFont="1" applyFill="1" applyBorder="1" applyAlignment="1">
      <alignment horizontal="center" vertical="center" wrapText="1"/>
      <protection/>
    </xf>
    <xf numFmtId="0" fontId="5" fillId="33" borderId="30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left" vertical="center"/>
      <protection/>
    </xf>
    <xf numFmtId="1" fontId="5" fillId="33" borderId="21" xfId="58" applyNumberFormat="1" applyFont="1" applyFill="1" applyBorder="1" applyAlignment="1">
      <alignment horizontal="right" vertical="center"/>
      <protection/>
    </xf>
    <xf numFmtId="0" fontId="5" fillId="33" borderId="21" xfId="58" applyFont="1" applyFill="1" applyBorder="1" applyAlignment="1">
      <alignment horizontal="right" vertical="center" wrapText="1"/>
      <protection/>
    </xf>
    <xf numFmtId="190" fontId="6" fillId="33" borderId="0" xfId="58" applyNumberFormat="1" applyFont="1" applyFill="1" applyBorder="1" applyAlignment="1">
      <alignment vertical="center"/>
      <protection/>
    </xf>
    <xf numFmtId="0" fontId="5" fillId="33" borderId="14" xfId="58" applyFont="1" applyFill="1" applyBorder="1" applyAlignment="1">
      <alignment horizontal="left" vertical="center"/>
      <protection/>
    </xf>
    <xf numFmtId="1" fontId="5" fillId="33" borderId="22" xfId="60" applyNumberFormat="1" applyFont="1" applyFill="1" applyBorder="1" applyAlignment="1">
      <alignment vertical="center"/>
    </xf>
    <xf numFmtId="0" fontId="6" fillId="33" borderId="14" xfId="58" applyFont="1" applyFill="1" applyBorder="1" applyAlignment="1">
      <alignment vertical="center"/>
      <protection/>
    </xf>
    <xf numFmtId="1" fontId="6" fillId="33" borderId="22" xfId="60" applyNumberFormat="1" applyFont="1" applyFill="1" applyBorder="1" applyAlignment="1">
      <alignment vertical="center"/>
    </xf>
    <xf numFmtId="0" fontId="6" fillId="33" borderId="14" xfId="58" applyFont="1" applyFill="1" applyBorder="1" applyAlignment="1">
      <alignment horizontal="left" vertical="center"/>
      <protection/>
    </xf>
    <xf numFmtId="0" fontId="5" fillId="33" borderId="11" xfId="58" applyFont="1" applyFill="1" applyBorder="1" applyAlignment="1">
      <alignment horizontal="left" vertical="center"/>
      <protection/>
    </xf>
    <xf numFmtId="1" fontId="5" fillId="33" borderId="23" xfId="60" applyNumberFormat="1" applyFont="1" applyFill="1" applyBorder="1" applyAlignment="1">
      <alignment vertical="center"/>
    </xf>
    <xf numFmtId="49" fontId="5" fillId="33" borderId="14" xfId="58" applyNumberFormat="1" applyFont="1" applyFill="1" applyBorder="1" applyAlignment="1">
      <alignment horizontal="left" vertical="center"/>
      <protection/>
    </xf>
    <xf numFmtId="0" fontId="6" fillId="33" borderId="11" xfId="58" applyFont="1" applyFill="1" applyBorder="1" applyAlignment="1">
      <alignment vertical="center"/>
      <protection/>
    </xf>
    <xf numFmtId="1" fontId="6" fillId="33" borderId="23" xfId="60" applyNumberFormat="1" applyFont="1" applyFill="1" applyBorder="1" applyAlignment="1">
      <alignment vertical="center"/>
    </xf>
    <xf numFmtId="1" fontId="5" fillId="33" borderId="23" xfId="60" applyNumberFormat="1" applyFont="1" applyFill="1" applyBorder="1" applyAlignment="1">
      <alignment horizontal="right" vertical="center"/>
    </xf>
    <xf numFmtId="0" fontId="6" fillId="33" borderId="17" xfId="58" applyFont="1" applyFill="1" applyBorder="1" applyAlignment="1">
      <alignment horizontal="left"/>
      <protection/>
    </xf>
    <xf numFmtId="3" fontId="6" fillId="33" borderId="17" xfId="58" applyNumberFormat="1" applyFont="1" applyFill="1" applyBorder="1" applyAlignment="1">
      <alignment/>
      <protection/>
    </xf>
    <xf numFmtId="190" fontId="6" fillId="33" borderId="17" xfId="58" applyNumberFormat="1" applyFont="1" applyFill="1" applyBorder="1" applyAlignment="1">
      <alignment/>
      <protection/>
    </xf>
    <xf numFmtId="0" fontId="5" fillId="33" borderId="22" xfId="58" applyFont="1" applyFill="1" applyBorder="1" applyAlignment="1">
      <alignment horizontal="center" vertical="center" wrapText="1"/>
      <protection/>
    </xf>
    <xf numFmtId="0" fontId="5" fillId="33" borderId="13" xfId="58" applyFont="1" applyFill="1" applyBorder="1" applyAlignment="1">
      <alignment horizontal="center" vertical="center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6" fillId="33" borderId="22" xfId="58" applyFont="1" applyFill="1" applyBorder="1" applyAlignment="1">
      <alignment horizontal="center" vertical="center"/>
      <protection/>
    </xf>
    <xf numFmtId="0" fontId="6" fillId="33" borderId="35" xfId="58" applyFont="1" applyFill="1" applyBorder="1" applyAlignment="1">
      <alignment horizontal="center" vertical="center"/>
      <protection/>
    </xf>
    <xf numFmtId="0" fontId="6" fillId="33" borderId="36" xfId="58" applyFont="1" applyFill="1" applyBorder="1" applyAlignment="1">
      <alignment vertical="center"/>
      <protection/>
    </xf>
    <xf numFmtId="0" fontId="6" fillId="33" borderId="37" xfId="58" applyFont="1" applyFill="1" applyBorder="1" applyAlignment="1">
      <alignment vertical="center"/>
      <protection/>
    </xf>
    <xf numFmtId="0" fontId="5" fillId="33" borderId="10" xfId="58" applyFont="1" applyFill="1" applyBorder="1" applyAlignment="1">
      <alignment vertical="center"/>
      <protection/>
    </xf>
    <xf numFmtId="3" fontId="5" fillId="33" borderId="21" xfId="58" applyNumberFormat="1" applyFont="1" applyFill="1" applyBorder="1" applyAlignment="1">
      <alignment vertical="center"/>
      <protection/>
    </xf>
    <xf numFmtId="3" fontId="5" fillId="33" borderId="17" xfId="58" applyNumberFormat="1" applyFont="1" applyFill="1" applyBorder="1" applyAlignment="1">
      <alignment vertical="center"/>
      <protection/>
    </xf>
    <xf numFmtId="190" fontId="5" fillId="33" borderId="17" xfId="60" applyNumberFormat="1" applyFont="1" applyFill="1" applyBorder="1" applyAlignment="1">
      <alignment horizontal="right" vertical="center"/>
    </xf>
    <xf numFmtId="190" fontId="5" fillId="33" borderId="21" xfId="60" applyNumberFormat="1" applyFont="1" applyFill="1" applyBorder="1" applyAlignment="1">
      <alignment vertical="center"/>
    </xf>
    <xf numFmtId="49" fontId="6" fillId="33" borderId="14" xfId="58" applyNumberFormat="1" applyFont="1" applyFill="1" applyBorder="1" applyAlignment="1">
      <alignment horizontal="left" vertical="center"/>
      <protection/>
    </xf>
    <xf numFmtId="3" fontId="6" fillId="33" borderId="0" xfId="58" applyNumberFormat="1" applyFont="1" applyFill="1" applyBorder="1" applyAlignment="1">
      <alignment horizontal="right" vertical="center"/>
      <protection/>
    </xf>
    <xf numFmtId="190" fontId="6" fillId="33" borderId="0" xfId="60" applyNumberFormat="1" applyFont="1" applyFill="1" applyBorder="1" applyAlignment="1">
      <alignment horizontal="right" vertical="center"/>
    </xf>
    <xf numFmtId="190" fontId="6" fillId="33" borderId="22" xfId="60" applyNumberFormat="1" applyFont="1" applyFill="1" applyBorder="1" applyAlignment="1">
      <alignment vertical="center"/>
    </xf>
    <xf numFmtId="49" fontId="6" fillId="33" borderId="14" xfId="58" applyNumberFormat="1" applyFont="1" applyFill="1" applyBorder="1" applyAlignment="1">
      <alignment vertical="center"/>
      <protection/>
    </xf>
    <xf numFmtId="0" fontId="6" fillId="33" borderId="11" xfId="58" applyFont="1" applyFill="1" applyBorder="1" applyAlignment="1">
      <alignment horizontal="left" vertical="center"/>
      <protection/>
    </xf>
    <xf numFmtId="3" fontId="6" fillId="33" borderId="23" xfId="58" applyNumberFormat="1" applyFont="1" applyFill="1" applyBorder="1" applyAlignment="1">
      <alignment horizontal="right" vertical="center"/>
      <protection/>
    </xf>
    <xf numFmtId="3" fontId="6" fillId="33" borderId="12" xfId="58" applyNumberFormat="1" applyFont="1" applyFill="1" applyBorder="1" applyAlignment="1">
      <alignment horizontal="right" vertical="center"/>
      <protection/>
    </xf>
    <xf numFmtId="190" fontId="6" fillId="33" borderId="12" xfId="60" applyNumberFormat="1" applyFont="1" applyFill="1" applyBorder="1" applyAlignment="1">
      <alignment horizontal="right" vertical="center"/>
    </xf>
    <xf numFmtId="190" fontId="6" fillId="33" borderId="23" xfId="60" applyNumberFormat="1" applyFont="1" applyFill="1" applyBorder="1" applyAlignment="1">
      <alignment vertical="center"/>
    </xf>
    <xf numFmtId="3" fontId="5" fillId="33" borderId="0" xfId="58" applyNumberFormat="1" applyFont="1" applyFill="1" applyBorder="1" applyAlignment="1">
      <alignment horizontal="right" vertical="center"/>
      <protection/>
    </xf>
    <xf numFmtId="190" fontId="5" fillId="33" borderId="0" xfId="60" applyNumberFormat="1" applyFont="1" applyFill="1" applyBorder="1" applyAlignment="1">
      <alignment horizontal="right" vertical="center"/>
    </xf>
    <xf numFmtId="190" fontId="5" fillId="33" borderId="22" xfId="60" applyNumberFormat="1" applyFont="1" applyFill="1" applyBorder="1" applyAlignment="1">
      <alignment vertical="center"/>
    </xf>
    <xf numFmtId="3" fontId="5" fillId="33" borderId="0" xfId="58" applyNumberFormat="1" applyFont="1" applyFill="1" applyBorder="1" applyAlignment="1">
      <alignment vertical="center"/>
      <protection/>
    </xf>
    <xf numFmtId="49" fontId="6" fillId="33" borderId="14" xfId="58" applyNumberFormat="1" applyFont="1" applyFill="1" applyBorder="1" applyAlignment="1">
      <alignment horizontal="left" vertical="center" wrapText="1"/>
      <protection/>
    </xf>
    <xf numFmtId="0" fontId="5" fillId="33" borderId="14" xfId="58" applyFont="1" applyFill="1" applyBorder="1" applyAlignment="1">
      <alignment vertical="center"/>
      <protection/>
    </xf>
    <xf numFmtId="3" fontId="6" fillId="33" borderId="23" xfId="58" applyNumberFormat="1" applyFont="1" applyFill="1" applyBorder="1" applyAlignment="1">
      <alignment vertical="center"/>
      <protection/>
    </xf>
    <xf numFmtId="3" fontId="6" fillId="33" borderId="12" xfId="58" applyNumberFormat="1" applyFont="1" applyFill="1" applyBorder="1" applyAlignment="1">
      <alignment vertical="center"/>
      <protection/>
    </xf>
    <xf numFmtId="49" fontId="5" fillId="33" borderId="11" xfId="58" applyNumberFormat="1" applyFont="1" applyFill="1" applyBorder="1" applyAlignment="1">
      <alignment horizontal="left" vertical="center"/>
      <protection/>
    </xf>
    <xf numFmtId="3" fontId="5" fillId="33" borderId="12" xfId="58" applyNumberFormat="1" applyFont="1" applyFill="1" applyBorder="1" applyAlignment="1">
      <alignment horizontal="right" vertical="center"/>
      <protection/>
    </xf>
    <xf numFmtId="190" fontId="5" fillId="33" borderId="12" xfId="60" applyNumberFormat="1" applyFont="1" applyFill="1" applyBorder="1" applyAlignment="1">
      <alignment horizontal="right" vertical="center"/>
    </xf>
    <xf numFmtId="190" fontId="5" fillId="33" borderId="23" xfId="60" applyNumberFormat="1" applyFont="1" applyFill="1" applyBorder="1" applyAlignment="1">
      <alignment vertical="center"/>
    </xf>
    <xf numFmtId="0" fontId="5" fillId="34" borderId="38" xfId="58" applyFont="1" applyFill="1" applyBorder="1" applyAlignment="1">
      <alignment horizontal="left" vertical="center"/>
      <protection/>
    </xf>
    <xf numFmtId="3" fontId="5" fillId="34" borderId="30" xfId="58" applyNumberFormat="1" applyFont="1" applyFill="1" applyBorder="1" applyAlignment="1">
      <alignment horizontal="right" vertical="center"/>
      <protection/>
    </xf>
    <xf numFmtId="190" fontId="5" fillId="34" borderId="30" xfId="60" applyNumberFormat="1" applyFont="1" applyFill="1" applyBorder="1" applyAlignment="1">
      <alignment horizontal="right" vertical="center"/>
    </xf>
    <xf numFmtId="190" fontId="5" fillId="34" borderId="18" xfId="60" applyNumberFormat="1" applyFont="1" applyFill="1" applyBorder="1" applyAlignment="1">
      <alignment vertical="center"/>
    </xf>
    <xf numFmtId="3" fontId="5" fillId="33" borderId="14" xfId="58" applyNumberFormat="1" applyFont="1" applyFill="1" applyBorder="1" applyAlignment="1">
      <alignment vertical="center"/>
      <protection/>
    </xf>
    <xf numFmtId="3" fontId="6" fillId="33" borderId="14" xfId="58" applyNumberFormat="1" applyFont="1" applyFill="1" applyBorder="1" applyAlignment="1">
      <alignment vertical="center"/>
      <protection/>
    </xf>
    <xf numFmtId="0" fontId="6" fillId="33" borderId="11" xfId="58" applyFont="1" applyFill="1" applyBorder="1" applyAlignment="1">
      <alignment horizontal="left" vertical="center" wrapText="1"/>
      <protection/>
    </xf>
    <xf numFmtId="0" fontId="7" fillId="33" borderId="17" xfId="58" applyFont="1" applyFill="1" applyBorder="1" applyAlignment="1">
      <alignment/>
      <protection/>
    </xf>
    <xf numFmtId="0" fontId="7" fillId="33" borderId="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left" vertical="center" wrapText="1"/>
      <protection/>
    </xf>
    <xf numFmtId="0" fontId="6" fillId="33" borderId="0" xfId="58" applyFont="1" applyFill="1" applyBorder="1" applyAlignment="1">
      <alignment horizontal="left" wrapText="1"/>
      <protection/>
    </xf>
    <xf numFmtId="182" fontId="6" fillId="33" borderId="0" xfId="60" applyNumberFormat="1" applyFont="1" applyFill="1" applyAlignment="1">
      <alignment/>
    </xf>
    <xf numFmtId="190" fontId="6" fillId="33" borderId="0" xfId="60" applyNumberFormat="1" applyFont="1" applyFill="1" applyAlignment="1">
      <alignment/>
    </xf>
    <xf numFmtId="198" fontId="6" fillId="33" borderId="0" xfId="60" applyNumberFormat="1" applyFont="1" applyFill="1" applyAlignment="1">
      <alignment/>
    </xf>
    <xf numFmtId="0" fontId="5" fillId="33" borderId="10" xfId="58" applyFont="1" applyFill="1" applyBorder="1">
      <alignment/>
      <protection/>
    </xf>
    <xf numFmtId="0" fontId="5" fillId="33" borderId="17" xfId="58" applyFont="1" applyFill="1" applyBorder="1" applyAlignment="1">
      <alignment horizontal="center" vertical="center" wrapText="1"/>
      <protection/>
    </xf>
    <xf numFmtId="0" fontId="5" fillId="33" borderId="20" xfId="58" applyFont="1" applyFill="1" applyBorder="1" applyAlignment="1">
      <alignment horizontal="center" vertical="center" wrapText="1"/>
      <protection/>
    </xf>
    <xf numFmtId="0" fontId="5" fillId="33" borderId="32" xfId="58" applyFont="1" applyFill="1" applyBorder="1" applyAlignment="1">
      <alignment horizontal="left" vertical="center" wrapText="1"/>
      <protection/>
    </xf>
    <xf numFmtId="3" fontId="5" fillId="33" borderId="15" xfId="58" applyNumberFormat="1" applyFont="1" applyFill="1" applyBorder="1" applyAlignment="1">
      <alignment vertical="center"/>
      <protection/>
    </xf>
    <xf numFmtId="190" fontId="5" fillId="33" borderId="21" xfId="58" applyNumberFormat="1" applyFont="1" applyFill="1" applyBorder="1" applyAlignment="1">
      <alignment vertical="center"/>
      <protection/>
    </xf>
    <xf numFmtId="3" fontId="6" fillId="33" borderId="14" xfId="58" applyNumberFormat="1" applyFont="1" applyFill="1" applyBorder="1" applyAlignment="1">
      <alignment horizontal="right" vertical="center"/>
      <protection/>
    </xf>
    <xf numFmtId="3" fontId="6" fillId="33" borderId="15" xfId="58" applyNumberFormat="1" applyFont="1" applyFill="1" applyBorder="1" applyAlignment="1">
      <alignment horizontal="right" vertical="center"/>
      <protection/>
    </xf>
    <xf numFmtId="3" fontId="5" fillId="33" borderId="11" xfId="58" applyNumberFormat="1" applyFont="1" applyFill="1" applyBorder="1" applyAlignment="1">
      <alignment horizontal="right" vertical="center"/>
      <protection/>
    </xf>
    <xf numFmtId="3" fontId="5" fillId="33" borderId="16" xfId="58" applyNumberFormat="1" applyFont="1" applyFill="1" applyBorder="1" applyAlignment="1">
      <alignment horizontal="right" vertical="center"/>
      <protection/>
    </xf>
    <xf numFmtId="3" fontId="5" fillId="33" borderId="14" xfId="58" applyNumberFormat="1" applyFont="1" applyFill="1" applyBorder="1" applyAlignment="1">
      <alignment horizontal="right" vertical="center"/>
      <protection/>
    </xf>
    <xf numFmtId="3" fontId="5" fillId="33" borderId="15" xfId="58" applyNumberFormat="1" applyFont="1" applyFill="1" applyBorder="1" applyAlignment="1">
      <alignment horizontal="right" vertical="center"/>
      <protection/>
    </xf>
    <xf numFmtId="2" fontId="6" fillId="33" borderId="0" xfId="58" applyNumberFormat="1" applyFont="1" applyFill="1" applyAlignment="1">
      <alignment vertical="center"/>
      <protection/>
    </xf>
    <xf numFmtId="0" fontId="5" fillId="33" borderId="38" xfId="58" applyFont="1" applyFill="1" applyBorder="1" applyAlignment="1">
      <alignment horizontal="left" vertical="center"/>
      <protection/>
    </xf>
    <xf numFmtId="3" fontId="5" fillId="33" borderId="38" xfId="58" applyNumberFormat="1" applyFont="1" applyFill="1" applyBorder="1" applyAlignment="1">
      <alignment horizontal="right" vertical="center"/>
      <protection/>
    </xf>
    <xf numFmtId="3" fontId="5" fillId="33" borderId="18" xfId="58" applyNumberFormat="1" applyFont="1" applyFill="1" applyBorder="1" applyAlignment="1">
      <alignment horizontal="right" vertical="center"/>
      <protection/>
    </xf>
    <xf numFmtId="3" fontId="5" fillId="33" borderId="39" xfId="58" applyNumberFormat="1" applyFont="1" applyFill="1" applyBorder="1" applyAlignment="1">
      <alignment horizontal="right" vertical="center"/>
      <protection/>
    </xf>
    <xf numFmtId="190" fontId="5" fillId="33" borderId="30" xfId="60" applyNumberFormat="1" applyFont="1" applyFill="1" applyBorder="1" applyAlignment="1">
      <alignment horizontal="right" vertical="center"/>
    </xf>
    <xf numFmtId="190" fontId="5" fillId="33" borderId="18" xfId="58" applyNumberFormat="1" applyFont="1" applyFill="1" applyBorder="1" applyAlignment="1">
      <alignment vertical="center"/>
      <protection/>
    </xf>
    <xf numFmtId="3" fontId="5" fillId="33" borderId="11" xfId="58" applyNumberFormat="1" applyFont="1" applyFill="1" applyBorder="1" applyAlignment="1">
      <alignment vertical="center"/>
      <protection/>
    </xf>
    <xf numFmtId="3" fontId="5" fillId="33" borderId="23" xfId="58" applyNumberFormat="1" applyFont="1" applyFill="1" applyBorder="1" applyAlignment="1">
      <alignment vertical="center"/>
      <protection/>
    </xf>
    <xf numFmtId="3" fontId="5" fillId="33" borderId="16" xfId="58" applyNumberFormat="1" applyFont="1" applyFill="1" applyBorder="1" applyAlignment="1">
      <alignment vertical="center"/>
      <protection/>
    </xf>
    <xf numFmtId="0" fontId="6" fillId="33" borderId="17" xfId="58" applyFont="1" applyFill="1" applyBorder="1" applyAlignment="1">
      <alignment horizontal="left" vertical="center"/>
      <protection/>
    </xf>
    <xf numFmtId="3" fontId="5" fillId="33" borderId="17" xfId="58" applyNumberFormat="1" applyFont="1" applyFill="1" applyBorder="1">
      <alignment/>
      <protection/>
    </xf>
    <xf numFmtId="190" fontId="5" fillId="33" borderId="17" xfId="58" applyNumberFormat="1" applyFont="1" applyFill="1" applyBorder="1" applyAlignment="1">
      <alignment vertical="center"/>
      <protection/>
    </xf>
    <xf numFmtId="3" fontId="5" fillId="33" borderId="0" xfId="58" applyNumberFormat="1" applyFont="1" applyFill="1" applyBorder="1">
      <alignment/>
      <protection/>
    </xf>
    <xf numFmtId="49" fontId="5" fillId="33" borderId="0" xfId="60" applyNumberFormat="1" applyFont="1" applyFill="1" applyBorder="1" applyAlignment="1">
      <alignment horizontal="right" vertical="center"/>
    </xf>
    <xf numFmtId="1" fontId="5" fillId="33" borderId="0" xfId="58" applyNumberFormat="1" applyFont="1" applyFill="1" applyBorder="1">
      <alignment/>
      <protection/>
    </xf>
    <xf numFmtId="0" fontId="5" fillId="33" borderId="21" xfId="58" applyFont="1" applyFill="1" applyBorder="1" applyAlignment="1">
      <alignment vertical="center"/>
      <protection/>
    </xf>
    <xf numFmtId="0" fontId="5" fillId="33" borderId="39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center" vertical="center"/>
      <protection/>
    </xf>
    <xf numFmtId="0" fontId="6" fillId="33" borderId="15" xfId="58" applyFont="1" applyFill="1" applyBorder="1" applyAlignment="1">
      <alignment vertical="center"/>
      <protection/>
    </xf>
    <xf numFmtId="190" fontId="5" fillId="33" borderId="15" xfId="60" applyNumberFormat="1" applyFont="1" applyFill="1" applyBorder="1" applyAlignment="1">
      <alignment vertical="center"/>
    </xf>
    <xf numFmtId="190" fontId="6" fillId="33" borderId="15" xfId="60" applyNumberFormat="1" applyFont="1" applyFill="1" applyBorder="1" applyAlignment="1">
      <alignment vertical="center"/>
    </xf>
    <xf numFmtId="49" fontId="6" fillId="33" borderId="22" xfId="58" applyNumberFormat="1" applyFont="1" applyFill="1" applyBorder="1" applyAlignment="1">
      <alignment vertical="center"/>
      <protection/>
    </xf>
    <xf numFmtId="0" fontId="6" fillId="33" borderId="23" xfId="58" applyFont="1" applyFill="1" applyBorder="1" applyAlignment="1">
      <alignment horizontal="left" vertical="center"/>
      <protection/>
    </xf>
    <xf numFmtId="190" fontId="6" fillId="33" borderId="23" xfId="60" applyNumberFormat="1" applyFont="1" applyFill="1" applyBorder="1" applyAlignment="1">
      <alignment horizontal="right" vertical="center"/>
    </xf>
    <xf numFmtId="190" fontId="6" fillId="33" borderId="16" xfId="60" applyNumberFormat="1" applyFont="1" applyFill="1" applyBorder="1" applyAlignment="1">
      <alignment vertical="center"/>
    </xf>
    <xf numFmtId="49" fontId="6" fillId="33" borderId="23" xfId="58" applyNumberFormat="1" applyFont="1" applyFill="1" applyBorder="1" applyAlignment="1">
      <alignment horizontal="left" vertical="center" wrapText="1"/>
      <protection/>
    </xf>
    <xf numFmtId="49" fontId="5" fillId="33" borderId="18" xfId="58" applyNumberFormat="1" applyFont="1" applyFill="1" applyBorder="1" applyAlignment="1">
      <alignment horizontal="left" vertical="center"/>
      <protection/>
    </xf>
    <xf numFmtId="3" fontId="5" fillId="33" borderId="30" xfId="58" applyNumberFormat="1" applyFont="1" applyFill="1" applyBorder="1" applyAlignment="1">
      <alignment horizontal="right" vertical="center"/>
      <protection/>
    </xf>
    <xf numFmtId="190" fontId="5" fillId="33" borderId="18" xfId="60" applyNumberFormat="1" applyFont="1" applyFill="1" applyBorder="1" applyAlignment="1">
      <alignment horizontal="right" vertical="center"/>
    </xf>
    <xf numFmtId="190" fontId="5" fillId="33" borderId="39" xfId="60" applyNumberFormat="1" applyFont="1" applyFill="1" applyBorder="1" applyAlignment="1">
      <alignment vertical="center"/>
    </xf>
    <xf numFmtId="190" fontId="5" fillId="34" borderId="39" xfId="60" applyNumberFormat="1" applyFont="1" applyFill="1" applyBorder="1" applyAlignment="1">
      <alignment vertical="center"/>
    </xf>
    <xf numFmtId="9" fontId="6" fillId="33" borderId="0" xfId="60" applyFont="1" applyFill="1" applyBorder="1" applyAlignment="1">
      <alignment vertical="center"/>
    </xf>
    <xf numFmtId="0" fontId="6" fillId="33" borderId="23" xfId="58" applyFont="1" applyFill="1" applyBorder="1" applyAlignment="1">
      <alignment horizontal="left" vertical="center" wrapText="1"/>
      <protection/>
    </xf>
    <xf numFmtId="3" fontId="6" fillId="33" borderId="17" xfId="58" applyNumberFormat="1" applyFont="1" applyFill="1" applyBorder="1" applyAlignment="1">
      <alignment horizontal="right" vertical="center"/>
      <protection/>
    </xf>
    <xf numFmtId="190" fontId="6" fillId="33" borderId="17" xfId="60" applyNumberFormat="1" applyFont="1" applyFill="1" applyBorder="1" applyAlignment="1">
      <alignment horizontal="right" vertical="center"/>
    </xf>
    <xf numFmtId="190" fontId="6" fillId="33" borderId="17" xfId="60" applyNumberFormat="1" applyFont="1" applyFill="1" applyBorder="1" applyAlignment="1">
      <alignment vertical="center"/>
    </xf>
    <xf numFmtId="9" fontId="6" fillId="33" borderId="0" xfId="60" applyFont="1" applyFill="1" applyAlignment="1">
      <alignment/>
    </xf>
    <xf numFmtId="1" fontId="6" fillId="33" borderId="0" xfId="60" applyNumberFormat="1" applyFont="1" applyFill="1" applyAlignment="1">
      <alignment/>
    </xf>
    <xf numFmtId="0" fontId="5" fillId="33" borderId="0" xfId="53" applyFont="1" applyFill="1">
      <alignment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0" fontId="6" fillId="33" borderId="30" xfId="53" applyFont="1" applyFill="1" applyBorder="1" applyAlignment="1">
      <alignment horizontal="center" vertical="center" wrapText="1"/>
      <protection/>
    </xf>
    <xf numFmtId="0" fontId="6" fillId="33" borderId="0" xfId="53" applyFont="1" applyFill="1">
      <alignment/>
      <protection/>
    </xf>
    <xf numFmtId="1" fontId="12" fillId="33" borderId="0" xfId="53" applyNumberFormat="1" applyFont="1" applyFill="1">
      <alignment/>
      <protection/>
    </xf>
    <xf numFmtId="0" fontId="6" fillId="33" borderId="14" xfId="53" applyFont="1" applyFill="1" applyBorder="1" applyAlignment="1">
      <alignment horizontal="center" vertical="center"/>
      <protection/>
    </xf>
    <xf numFmtId="0" fontId="6" fillId="33" borderId="0" xfId="53" applyFont="1" applyFill="1" applyBorder="1">
      <alignment/>
      <protection/>
    </xf>
    <xf numFmtId="3" fontId="6" fillId="33" borderId="22" xfId="53" applyNumberFormat="1" applyFont="1" applyFill="1" applyBorder="1">
      <alignment/>
      <protection/>
    </xf>
    <xf numFmtId="3" fontId="6" fillId="33" borderId="21" xfId="53" applyNumberFormat="1" applyFont="1" applyFill="1" applyBorder="1">
      <alignment/>
      <protection/>
    </xf>
    <xf numFmtId="190" fontId="6" fillId="33" borderId="22" xfId="53" applyNumberFormat="1" applyFont="1" applyFill="1" applyBorder="1" applyAlignment="1">
      <alignment horizontal="right" vertical="center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2" xfId="53" applyFont="1" applyFill="1" applyBorder="1">
      <alignment/>
      <protection/>
    </xf>
    <xf numFmtId="3" fontId="6" fillId="33" borderId="23" xfId="53" applyNumberFormat="1" applyFont="1" applyFill="1" applyBorder="1">
      <alignment/>
      <protection/>
    </xf>
    <xf numFmtId="190" fontId="6" fillId="33" borderId="23" xfId="53" applyNumberFormat="1" applyFont="1" applyFill="1" applyBorder="1" applyAlignment="1">
      <alignment horizontal="right"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3" fontId="6" fillId="33" borderId="0" xfId="53" applyNumberFormat="1" applyFont="1" applyFill="1">
      <alignment/>
      <protection/>
    </xf>
    <xf numFmtId="0" fontId="6" fillId="33" borderId="39" xfId="53" applyFont="1" applyFill="1" applyBorder="1" applyAlignment="1">
      <alignment horizontal="center" vertical="center"/>
      <protection/>
    </xf>
    <xf numFmtId="0" fontId="6" fillId="33" borderId="38" xfId="53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horizontal="left"/>
      <protection/>
    </xf>
    <xf numFmtId="0" fontId="6" fillId="33" borderId="38" xfId="54" applyFont="1" applyFill="1" applyBorder="1" applyAlignment="1">
      <alignment horizontal="center" vertical="center"/>
      <protection/>
    </xf>
    <xf numFmtId="0" fontId="6" fillId="33" borderId="39" xfId="54" applyFont="1" applyFill="1" applyBorder="1" applyAlignment="1">
      <alignment horizontal="center" vertical="center"/>
      <protection/>
    </xf>
    <xf numFmtId="0" fontId="6" fillId="33" borderId="38" xfId="54" applyFont="1" applyFill="1" applyBorder="1" applyAlignment="1">
      <alignment horizontal="center" vertical="center" wrapText="1"/>
      <protection/>
    </xf>
    <xf numFmtId="0" fontId="6" fillId="33" borderId="18" xfId="54" applyFont="1" applyFill="1" applyBorder="1" applyAlignment="1">
      <alignment horizontal="center" vertical="center" wrapText="1"/>
      <protection/>
    </xf>
    <xf numFmtId="0" fontId="6" fillId="33" borderId="39" xfId="54" applyFont="1" applyFill="1" applyBorder="1" applyAlignment="1">
      <alignment horizontal="center" vertical="center" wrapText="1"/>
      <protection/>
    </xf>
    <xf numFmtId="0" fontId="6" fillId="33" borderId="0" xfId="54" applyFont="1" applyFill="1">
      <alignment/>
      <protection/>
    </xf>
    <xf numFmtId="1" fontId="12" fillId="33" borderId="0" xfId="54" applyNumberFormat="1" applyFont="1" applyFill="1">
      <alignment/>
      <protection/>
    </xf>
    <xf numFmtId="0" fontId="6" fillId="33" borderId="27" xfId="54" applyFont="1" applyFill="1" applyBorder="1" applyAlignment="1">
      <alignment horizontal="center" vertical="center"/>
      <protection/>
    </xf>
    <xf numFmtId="0" fontId="6" fillId="33" borderId="0" xfId="54" applyFont="1" applyFill="1" applyBorder="1">
      <alignment/>
      <protection/>
    </xf>
    <xf numFmtId="3" fontId="6" fillId="33" borderId="21" xfId="54" applyNumberFormat="1" applyFont="1" applyFill="1" applyBorder="1">
      <alignment/>
      <protection/>
    </xf>
    <xf numFmtId="190" fontId="6" fillId="33" borderId="21" xfId="54" applyNumberFormat="1" applyFont="1" applyFill="1" applyBorder="1" applyAlignment="1">
      <alignment horizontal="right" vertical="center"/>
      <protection/>
    </xf>
    <xf numFmtId="3" fontId="6" fillId="33" borderId="22" xfId="54" applyNumberFormat="1" applyFont="1" applyFill="1" applyBorder="1">
      <alignment/>
      <protection/>
    </xf>
    <xf numFmtId="190" fontId="6" fillId="33" borderId="22" xfId="54" applyNumberFormat="1" applyFont="1" applyFill="1" applyBorder="1" applyAlignment="1">
      <alignment horizontal="right" vertical="center"/>
      <protection/>
    </xf>
    <xf numFmtId="0" fontId="6" fillId="33" borderId="29" xfId="54" applyFont="1" applyFill="1" applyBorder="1" applyAlignment="1">
      <alignment horizontal="center" vertical="center"/>
      <protection/>
    </xf>
    <xf numFmtId="0" fontId="6" fillId="33" borderId="12" xfId="54" applyFont="1" applyFill="1" applyBorder="1">
      <alignment/>
      <protection/>
    </xf>
    <xf numFmtId="3" fontId="6" fillId="33" borderId="23" xfId="54" applyNumberFormat="1" applyFont="1" applyFill="1" applyBorder="1">
      <alignment/>
      <protection/>
    </xf>
    <xf numFmtId="190" fontId="6" fillId="33" borderId="23" xfId="54" applyNumberFormat="1" applyFont="1" applyFill="1" applyBorder="1" applyAlignment="1">
      <alignment horizontal="right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3" fontId="6" fillId="33" borderId="0" xfId="54" applyNumberFormat="1" applyFont="1" applyFill="1" applyBorder="1">
      <alignment/>
      <protection/>
    </xf>
    <xf numFmtId="190" fontId="6" fillId="33" borderId="0" xfId="54" applyNumberFormat="1" applyFont="1" applyFill="1" applyBorder="1" applyAlignment="1">
      <alignment horizontal="right" vertical="center"/>
      <protection/>
    </xf>
    <xf numFmtId="0" fontId="6" fillId="33" borderId="0" xfId="52" applyFont="1" applyFill="1">
      <alignment/>
      <protection/>
    </xf>
    <xf numFmtId="0" fontId="6" fillId="33" borderId="38" xfId="52" applyFont="1" applyFill="1" applyBorder="1">
      <alignment/>
      <protection/>
    </xf>
    <xf numFmtId="0" fontId="6" fillId="33" borderId="39" xfId="52" applyFont="1" applyFill="1" applyBorder="1">
      <alignment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1" fontId="5" fillId="33" borderId="0" xfId="52" applyNumberFormat="1" applyFont="1" applyFill="1">
      <alignment/>
      <protection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0" xfId="52" applyFont="1" applyFill="1" applyBorder="1">
      <alignment/>
      <protection/>
    </xf>
    <xf numFmtId="3" fontId="6" fillId="33" borderId="14" xfId="52" applyNumberFormat="1" applyFont="1" applyFill="1" applyBorder="1">
      <alignment/>
      <protection/>
    </xf>
    <xf numFmtId="3" fontId="6" fillId="33" borderId="21" xfId="52" applyNumberFormat="1" applyFont="1" applyFill="1" applyBorder="1">
      <alignment/>
      <protection/>
    </xf>
    <xf numFmtId="190" fontId="6" fillId="33" borderId="15" xfId="52" applyNumberFormat="1" applyFont="1" applyFill="1" applyBorder="1" applyAlignment="1">
      <alignment horizontal="right" vertical="center"/>
      <protection/>
    </xf>
    <xf numFmtId="3" fontId="6" fillId="33" borderId="22" xfId="52" applyNumberFormat="1" applyFont="1" applyFill="1" applyBorder="1">
      <alignment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6" xfId="52" applyFont="1" applyFill="1" applyBorder="1">
      <alignment/>
      <protection/>
    </xf>
    <xf numFmtId="3" fontId="6" fillId="33" borderId="11" xfId="52" applyNumberFormat="1" applyFont="1" applyFill="1" applyBorder="1">
      <alignment/>
      <protection/>
    </xf>
    <xf numFmtId="3" fontId="6" fillId="33" borderId="23" xfId="52" applyNumberFormat="1" applyFont="1" applyFill="1" applyBorder="1">
      <alignment/>
      <protection/>
    </xf>
    <xf numFmtId="190" fontId="6" fillId="33" borderId="16" xfId="52" applyNumberFormat="1" applyFont="1" applyFill="1" applyBorder="1" applyAlignment="1">
      <alignment horizontal="right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3" fontId="6" fillId="33" borderId="0" xfId="52" applyNumberFormat="1" applyFont="1" applyFill="1">
      <alignment/>
      <protection/>
    </xf>
    <xf numFmtId="0" fontId="6" fillId="33" borderId="0" xfId="55" applyFont="1" applyFill="1">
      <alignment/>
      <protection/>
    </xf>
    <xf numFmtId="0" fontId="6" fillId="33" borderId="10" xfId="55" applyFont="1" applyFill="1" applyBorder="1">
      <alignment/>
      <protection/>
    </xf>
    <xf numFmtId="0" fontId="6" fillId="33" borderId="17" xfId="55" applyFont="1" applyFill="1" applyBorder="1">
      <alignment/>
      <protection/>
    </xf>
    <xf numFmtId="0" fontId="6" fillId="33" borderId="18" xfId="55" applyFont="1" applyFill="1" applyBorder="1" applyAlignment="1">
      <alignment horizontal="center" vertical="center" wrapText="1"/>
      <protection/>
    </xf>
    <xf numFmtId="1" fontId="5" fillId="33" borderId="0" xfId="55" applyNumberFormat="1" applyFont="1" applyFill="1" applyAlignment="1">
      <alignment horizontal="center"/>
      <protection/>
    </xf>
    <xf numFmtId="0" fontId="13" fillId="33" borderId="10" xfId="55" applyFont="1" applyFill="1" applyBorder="1" applyAlignment="1">
      <alignment horizontal="center" vertical="center"/>
      <protection/>
    </xf>
    <xf numFmtId="0" fontId="13" fillId="33" borderId="13" xfId="55" applyFont="1" applyFill="1" applyBorder="1">
      <alignment/>
      <protection/>
    </xf>
    <xf numFmtId="3" fontId="13" fillId="33" borderId="0" xfId="55" applyNumberFormat="1" applyFont="1" applyFill="1" applyBorder="1">
      <alignment/>
      <protection/>
    </xf>
    <xf numFmtId="3" fontId="13" fillId="33" borderId="21" xfId="55" applyNumberFormat="1" applyFont="1" applyFill="1" applyBorder="1">
      <alignment/>
      <protection/>
    </xf>
    <xf numFmtId="190" fontId="13" fillId="33" borderId="15" xfId="55" applyNumberFormat="1" applyFont="1" applyFill="1" applyBorder="1" applyAlignment="1">
      <alignment horizontal="center" vertical="center"/>
      <protection/>
    </xf>
    <xf numFmtId="198" fontId="6" fillId="33" borderId="0" xfId="60" applyNumberFormat="1" applyFont="1" applyFill="1" applyAlignment="1">
      <alignment/>
    </xf>
    <xf numFmtId="0" fontId="6" fillId="33" borderId="0" xfId="55" applyFont="1" applyFill="1" applyBorder="1">
      <alignment/>
      <protection/>
    </xf>
    <xf numFmtId="1" fontId="6" fillId="33" borderId="0" xfId="55" applyNumberFormat="1" applyFont="1" applyFill="1" applyBorder="1">
      <alignment/>
      <protection/>
    </xf>
    <xf numFmtId="0" fontId="13" fillId="33" borderId="14" xfId="55" applyFont="1" applyFill="1" applyBorder="1" applyAlignment="1">
      <alignment horizontal="center" vertical="center"/>
      <protection/>
    </xf>
    <xf numFmtId="0" fontId="13" fillId="33" borderId="15" xfId="55" applyFont="1" applyFill="1" applyBorder="1">
      <alignment/>
      <protection/>
    </xf>
    <xf numFmtId="3" fontId="13" fillId="33" borderId="22" xfId="55" applyNumberFormat="1" applyFont="1" applyFill="1" applyBorder="1">
      <alignment/>
      <protection/>
    </xf>
    <xf numFmtId="1" fontId="6" fillId="33" borderId="0" xfId="55" applyNumberFormat="1" applyFont="1" applyFill="1">
      <alignment/>
      <protection/>
    </xf>
    <xf numFmtId="0" fontId="13" fillId="33" borderId="11" xfId="55" applyFont="1" applyFill="1" applyBorder="1" applyAlignment="1">
      <alignment horizontal="center" vertical="center"/>
      <protection/>
    </xf>
    <xf numFmtId="0" fontId="13" fillId="33" borderId="16" xfId="55" applyFont="1" applyFill="1" applyBorder="1">
      <alignment/>
      <protection/>
    </xf>
    <xf numFmtId="3" fontId="13" fillId="33" borderId="12" xfId="55" applyNumberFormat="1" applyFont="1" applyFill="1" applyBorder="1">
      <alignment/>
      <protection/>
    </xf>
    <xf numFmtId="3" fontId="13" fillId="33" borderId="23" xfId="55" applyNumberFormat="1" applyFont="1" applyFill="1" applyBorder="1">
      <alignment/>
      <protection/>
    </xf>
    <xf numFmtId="190" fontId="13" fillId="33" borderId="16" xfId="55" applyNumberFormat="1" applyFont="1" applyFill="1" applyBorder="1" applyAlignment="1">
      <alignment horizontal="center" vertical="center"/>
      <protection/>
    </xf>
    <xf numFmtId="0" fontId="13" fillId="33" borderId="0" xfId="55" applyFont="1" applyFill="1" applyBorder="1" applyAlignment="1">
      <alignment horizontal="center" vertical="center"/>
      <protection/>
    </xf>
    <xf numFmtId="0" fontId="13" fillId="33" borderId="0" xfId="55" applyFont="1" applyFill="1" applyBorder="1">
      <alignment/>
      <protection/>
    </xf>
    <xf numFmtId="3" fontId="6" fillId="33" borderId="0" xfId="55" applyNumberFormat="1" applyFont="1" applyFill="1">
      <alignment/>
      <protection/>
    </xf>
    <xf numFmtId="0" fontId="6" fillId="33" borderId="17" xfId="58" applyFont="1" applyFill="1" applyBorder="1" applyAlignment="1">
      <alignment horizontal="left" vertical="center" wrapText="1"/>
      <protection/>
    </xf>
    <xf numFmtId="0" fontId="5" fillId="33" borderId="0" xfId="58" applyFont="1" applyFill="1" applyAlignment="1">
      <alignment horizontal="left" vertical="center" wrapText="1"/>
      <protection/>
    </xf>
    <xf numFmtId="0" fontId="5" fillId="33" borderId="21" xfId="58" applyFont="1" applyFill="1" applyBorder="1" applyAlignment="1">
      <alignment horizontal="center" vertical="center"/>
      <protection/>
    </xf>
    <xf numFmtId="0" fontId="5" fillId="33" borderId="21" xfId="58" applyFont="1" applyFill="1" applyBorder="1" applyAlignment="1">
      <alignment horizontal="center" vertical="center" wrapText="1"/>
      <protection/>
    </xf>
    <xf numFmtId="0" fontId="5" fillId="33" borderId="23" xfId="58" applyFont="1" applyFill="1" applyBorder="1" applyAlignment="1">
      <alignment horizontal="center" vertical="center" wrapText="1"/>
      <protection/>
    </xf>
    <xf numFmtId="0" fontId="5" fillId="33" borderId="38" xfId="58" applyFont="1" applyFill="1" applyBorder="1" applyAlignment="1">
      <alignment horizontal="center" vertical="center"/>
      <protection/>
    </xf>
    <xf numFmtId="0" fontId="5" fillId="33" borderId="30" xfId="58" applyFont="1" applyFill="1" applyBorder="1" applyAlignment="1">
      <alignment horizontal="center" vertical="center"/>
      <protection/>
    </xf>
    <xf numFmtId="0" fontId="5" fillId="33" borderId="39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4" xfId="58" applyFont="1" applyFill="1" applyBorder="1" applyAlignment="1">
      <alignment horizontal="center" vertical="center"/>
      <protection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22" xfId="58" applyFont="1" applyFill="1" applyBorder="1" applyAlignment="1">
      <alignment horizontal="center" vertical="center" wrapText="1"/>
      <protection/>
    </xf>
    <xf numFmtId="0" fontId="5" fillId="33" borderId="0" xfId="58" applyFont="1" applyFill="1" applyAlignment="1">
      <alignment horizontal="left"/>
      <protection/>
    </xf>
    <xf numFmtId="0" fontId="5" fillId="33" borderId="0" xfId="54" applyFont="1" applyFill="1" applyAlignment="1">
      <alignment horizontal="left" wrapText="1"/>
      <protection/>
    </xf>
    <xf numFmtId="0" fontId="5" fillId="33" borderId="0" xfId="54" applyFont="1" applyFill="1" applyAlignment="1">
      <alignment horizontal="left"/>
      <protection/>
    </xf>
    <xf numFmtId="0" fontId="5" fillId="33" borderId="0" xfId="52" applyFont="1" applyFill="1" applyAlignment="1">
      <alignment horizontal="left" wrapText="1"/>
      <protection/>
    </xf>
    <xf numFmtId="0" fontId="5" fillId="33" borderId="0" xfId="52" applyFont="1" applyFill="1" applyAlignment="1">
      <alignment horizontal="left"/>
      <protection/>
    </xf>
    <xf numFmtId="0" fontId="5" fillId="33" borderId="0" xfId="55" applyFont="1" applyFill="1" applyAlignment="1">
      <alignment horizontal="left" wrapText="1"/>
      <protection/>
    </xf>
    <xf numFmtId="0" fontId="5" fillId="33" borderId="0" xfId="55" applyFont="1" applyFill="1" applyAlignment="1">
      <alignment horizontal="left"/>
      <protection/>
    </xf>
    <xf numFmtId="0" fontId="5" fillId="33" borderId="17" xfId="58" applyFont="1" applyFill="1" applyBorder="1" applyAlignment="1">
      <alignment horizontal="center" vertical="center"/>
      <protection/>
    </xf>
    <xf numFmtId="0" fontId="5" fillId="33" borderId="13" xfId="58" applyFont="1" applyFill="1" applyBorder="1" applyAlignment="1">
      <alignment horizontal="center" vertical="center"/>
      <protection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" fontId="5" fillId="33" borderId="38" xfId="0" applyNumberFormat="1" applyFont="1" applyFill="1" applyBorder="1" applyAlignment="1">
      <alignment horizontal="center" vertical="center" wrapText="1"/>
    </xf>
    <xf numFmtId="1" fontId="5" fillId="33" borderId="39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56" applyFont="1" applyFill="1" applyBorder="1" applyAlignment="1">
      <alignment horizontal="left" vertical="center"/>
      <protection/>
    </xf>
    <xf numFmtId="0" fontId="5" fillId="33" borderId="18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wrapText="1"/>
      <protection/>
    </xf>
    <xf numFmtId="0" fontId="5" fillId="33" borderId="0" xfId="51" applyFont="1" applyFill="1" applyAlignment="1">
      <alignment horizontal="left" vertical="center"/>
      <protection/>
    </xf>
    <xf numFmtId="0" fontId="6" fillId="33" borderId="0" xfId="51" applyFont="1" applyFill="1" applyBorder="1" applyAlignment="1">
      <alignment horizontal="left" vertical="center"/>
      <protection/>
    </xf>
    <xf numFmtId="0" fontId="5" fillId="33" borderId="38" xfId="51" applyFont="1" applyFill="1" applyBorder="1" applyAlignment="1">
      <alignment horizontal="center" vertical="center" wrapText="1"/>
      <protection/>
    </xf>
    <xf numFmtId="0" fontId="5" fillId="33" borderId="39" xfId="51" applyFont="1" applyFill="1" applyBorder="1" applyAlignment="1">
      <alignment horizontal="center" vertical="center" wrapText="1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0" xfId="57" applyFont="1" applyFill="1" applyAlignment="1">
      <alignment horizontal="left" wrapText="1"/>
      <protection/>
    </xf>
    <xf numFmtId="0" fontId="5" fillId="33" borderId="0" xfId="57" applyFont="1" applyFill="1" applyAlignment="1">
      <alignment horizontal="left"/>
      <protection/>
    </xf>
    <xf numFmtId="0" fontId="5" fillId="33" borderId="12" xfId="57" applyFont="1" applyFill="1" applyBorder="1" applyAlignment="1">
      <alignment horizontal="left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agrem06" xfId="51"/>
    <cellStyle name="Normal_asmatDT06(C3)" xfId="52"/>
    <cellStyle name="Normal_collectDT06(C1)" xfId="53"/>
    <cellStyle name="Normal_crfamDT06(C2)" xfId="54"/>
    <cellStyle name="Normal_ensembleDT06(C4)" xfId="55"/>
    <cellStyle name="Normal_inscrfam06" xfId="56"/>
    <cellStyle name="Normal_placedép" xfId="57"/>
    <cellStyle name="Normal_tabDT06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25"/>
          <c:w val="0.930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't02'!$A$6</c:f>
              <c:strCache>
                <c:ptCount val="1"/>
                <c:pt idx="0">
                  <c:v>Crèches collectives :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't02'!$B$4:$F$4</c:f>
              <c:numCache/>
            </c:numRef>
          </c:cat>
          <c:val>
            <c:numRef>
              <c:f>'t02'!$B$6:$F$6</c:f>
              <c:numCache/>
            </c:numRef>
          </c:val>
          <c:smooth val="0"/>
        </c:ser>
        <c:ser>
          <c:idx val="1"/>
          <c:order val="1"/>
          <c:tx>
            <c:strRef>
              <c:f>'t02'!$A$10</c:f>
              <c:strCache>
                <c:ptCount val="1"/>
                <c:pt idx="0">
                  <c:v>Haltes garderies  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't02'!$B$4:$F$4</c:f>
              <c:numCache/>
            </c:numRef>
          </c:cat>
          <c:val>
            <c:numRef>
              <c:f>'t02'!$B$10:$F$10</c:f>
              <c:numCache/>
            </c:numRef>
          </c:val>
          <c:smooth val="0"/>
        </c:ser>
        <c:ser>
          <c:idx val="3"/>
          <c:order val="2"/>
          <c:tx>
            <c:strRef>
              <c:f>'t02'!$A$15</c:f>
              <c:strCache>
                <c:ptCount val="1"/>
                <c:pt idx="0">
                  <c:v>STRUCTURES MULTI-ACCUEIL :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't02'!$B$4:$F$4</c:f>
              <c:numCache/>
            </c:numRef>
          </c:cat>
          <c:val>
            <c:numRef>
              <c:f>'t02'!$B$15:$F$15</c:f>
              <c:numCache/>
            </c:numRef>
          </c:val>
          <c:smooth val="0"/>
        </c:ser>
        <c:ser>
          <c:idx val="4"/>
          <c:order val="3"/>
          <c:tx>
            <c:strRef>
              <c:f>'t02'!$A$22</c:f>
              <c:strCache>
                <c:ptCount val="1"/>
                <c:pt idx="0">
                  <c:v>CRÈCHES FAMILIALES :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't02'!$B$4:$F$4</c:f>
              <c:numCache/>
            </c:numRef>
          </c:cat>
          <c:val>
            <c:numRef>
              <c:f>'t02'!$B$22:$F$22</c:f>
              <c:numCache/>
            </c:numRef>
          </c:val>
          <c:smooth val="0"/>
        </c:ser>
        <c:marker val="1"/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 val="autoZero"/>
        <c:auto val="1"/>
        <c:lblOffset val="100"/>
        <c:tickLblSkip val="1"/>
        <c:noMultiLvlLbl val="0"/>
      </c:catAx>
      <c:valAx>
        <c:axId val="56862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4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0.84825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743200"/>
          <a:ext cx="5191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Compte tenu de leur faible poids, les jardins d'enfants ne sont pas reportés sur ce graphique.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Champ : France métropolitaine.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enquêtes PMI, DREES.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4</xdr:row>
      <xdr:rowOff>0</xdr:rowOff>
    </xdr:from>
    <xdr:to>
      <xdr:col>20</xdr:col>
      <xdr:colOff>390525</xdr:colOff>
      <xdr:row>23</xdr:row>
      <xdr:rowOff>85725</xdr:rowOff>
    </xdr:to>
    <xdr:graphicFrame>
      <xdr:nvGraphicFramePr>
        <xdr:cNvPr id="1" name="Graphique 1"/>
        <xdr:cNvGraphicFramePr/>
      </xdr:nvGraphicFramePr>
      <xdr:xfrm>
        <a:off x="10382250" y="1209675"/>
        <a:ext cx="5181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733425</xdr:colOff>
      <xdr:row>12</xdr:row>
      <xdr:rowOff>161925</xdr:rowOff>
    </xdr:from>
    <xdr:ext cx="3257550" cy="285750"/>
    <xdr:sp>
      <xdr:nvSpPr>
        <xdr:cNvPr id="2" name="Text Box 2"/>
        <xdr:cNvSpPr txBox="1">
          <a:spLocks noChangeArrowheads="1"/>
        </xdr:cNvSpPr>
      </xdr:nvSpPr>
      <xdr:spPr>
        <a:xfrm>
          <a:off x="11334750" y="2924175"/>
          <a:ext cx="3257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Crèches familiales (hors multi-accueil collectif et familial)</a:t>
          </a:r>
        </a:p>
      </xdr:txBody>
    </xdr:sp>
    <xdr:clientData/>
  </xdr:oneCellAnchor>
  <xdr:oneCellAnchor>
    <xdr:from>
      <xdr:col>18</xdr:col>
      <xdr:colOff>95250</xdr:colOff>
      <xdr:row>11</xdr:row>
      <xdr:rowOff>104775</xdr:rowOff>
    </xdr:from>
    <xdr:ext cx="1362075" cy="257175"/>
    <xdr:sp>
      <xdr:nvSpPr>
        <xdr:cNvPr id="3" name="Text Box 3"/>
        <xdr:cNvSpPr txBox="1">
          <a:spLocks noChangeArrowheads="1"/>
        </xdr:cNvSpPr>
      </xdr:nvSpPr>
      <xdr:spPr>
        <a:xfrm>
          <a:off x="13744575" y="2676525"/>
          <a:ext cx="1362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Crèches collectives</a:t>
          </a:r>
        </a:p>
      </xdr:txBody>
    </xdr:sp>
    <xdr:clientData/>
  </xdr:oneCellAnchor>
  <xdr:oneCellAnchor>
    <xdr:from>
      <xdr:col>18</xdr:col>
      <xdr:colOff>200025</xdr:colOff>
      <xdr:row>5</xdr:row>
      <xdr:rowOff>66675</xdr:rowOff>
    </xdr:from>
    <xdr:ext cx="1495425" cy="342900"/>
    <xdr:sp>
      <xdr:nvSpPr>
        <xdr:cNvPr id="4" name="Text Box 4"/>
        <xdr:cNvSpPr txBox="1">
          <a:spLocks noChangeArrowheads="1"/>
        </xdr:cNvSpPr>
      </xdr:nvSpPr>
      <xdr:spPr>
        <a:xfrm>
          <a:off x="13849350" y="1495425"/>
          <a:ext cx="1495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Multi-accueil</a:t>
          </a:r>
        </a:p>
      </xdr:txBody>
    </xdr:sp>
    <xdr:clientData/>
  </xdr:oneCellAnchor>
  <xdr:oneCellAnchor>
    <xdr:from>
      <xdr:col>14</xdr:col>
      <xdr:colOff>476250</xdr:colOff>
      <xdr:row>8</xdr:row>
      <xdr:rowOff>76200</xdr:rowOff>
    </xdr:from>
    <xdr:ext cx="1428750" cy="238125"/>
    <xdr:sp>
      <xdr:nvSpPr>
        <xdr:cNvPr id="5" name="Text Box 5"/>
        <xdr:cNvSpPr txBox="1">
          <a:spLocks noChangeArrowheads="1"/>
        </xdr:cNvSpPr>
      </xdr:nvSpPr>
      <xdr:spPr>
        <a:xfrm>
          <a:off x="11077575" y="2076450"/>
          <a:ext cx="1428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Haltes-garderies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0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2-tab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25.7109375" style="255" customWidth="1"/>
    <col min="2" max="2" width="11.421875" style="255" customWidth="1"/>
    <col min="3" max="6" width="10.140625" style="255" customWidth="1"/>
    <col min="7" max="7" width="13.7109375" style="255" customWidth="1"/>
    <col min="8" max="16384" width="11.421875" style="255" customWidth="1"/>
  </cols>
  <sheetData>
    <row r="1" spans="1:9" ht="25.5" customHeight="1">
      <c r="A1" s="523" t="s">
        <v>189</v>
      </c>
      <c r="B1" s="523"/>
      <c r="C1" s="523"/>
      <c r="D1" s="523"/>
      <c r="E1" s="523"/>
      <c r="F1" s="523"/>
      <c r="G1" s="254"/>
      <c r="H1" s="254"/>
      <c r="I1" s="254"/>
    </row>
    <row r="2" spans="1:9" ht="12" customHeight="1">
      <c r="A2" s="254"/>
      <c r="B2" s="254"/>
      <c r="C2" s="254"/>
      <c r="D2" s="254"/>
      <c r="E2" s="254"/>
      <c r="F2" s="254"/>
      <c r="G2" s="254"/>
      <c r="H2" s="254"/>
      <c r="I2" s="254"/>
    </row>
    <row r="3" spans="1:7" ht="43.5" customHeight="1">
      <c r="A3" s="256" t="s">
        <v>190</v>
      </c>
      <c r="B3" s="257" t="s">
        <v>191</v>
      </c>
      <c r="C3" s="257" t="s">
        <v>192</v>
      </c>
      <c r="D3" s="257" t="s">
        <v>193</v>
      </c>
      <c r="E3" s="257" t="s">
        <v>194</v>
      </c>
      <c r="F3" s="257" t="s">
        <v>93</v>
      </c>
      <c r="G3" s="258"/>
    </row>
    <row r="4" spans="1:7" s="263" customFormat="1" ht="18.75" customHeight="1">
      <c r="A4" s="259" t="s">
        <v>195</v>
      </c>
      <c r="B4" s="260">
        <v>38.07625649913345</v>
      </c>
      <c r="C4" s="260">
        <v>48.024263431542465</v>
      </c>
      <c r="D4" s="260">
        <v>11.057192374350086</v>
      </c>
      <c r="E4" s="260">
        <v>2.8422876949740035</v>
      </c>
      <c r="F4" s="261">
        <v>100</v>
      </c>
      <c r="G4" s="262"/>
    </row>
    <row r="5" spans="1:7" s="263" customFormat="1" ht="16.5" customHeight="1">
      <c r="A5" s="264" t="s">
        <v>196</v>
      </c>
      <c r="B5" s="265">
        <v>73.33333333333333</v>
      </c>
      <c r="C5" s="265">
        <v>20.160642570281123</v>
      </c>
      <c r="D5" s="265">
        <v>5.943775100401607</v>
      </c>
      <c r="E5" s="265">
        <v>0.5622489959839357</v>
      </c>
      <c r="F5" s="261">
        <v>100</v>
      </c>
      <c r="G5" s="262"/>
    </row>
    <row r="6" spans="1:7" s="263" customFormat="1" ht="16.5" customHeight="1">
      <c r="A6" s="266" t="s">
        <v>197</v>
      </c>
      <c r="B6" s="267">
        <v>78.77877877877879</v>
      </c>
      <c r="C6" s="267">
        <v>15.015015015015015</v>
      </c>
      <c r="D6" s="267">
        <v>5</v>
      </c>
      <c r="E6" s="267">
        <v>1</v>
      </c>
      <c r="F6" s="268">
        <v>100</v>
      </c>
      <c r="G6" s="262"/>
    </row>
    <row r="7" spans="1:7" s="263" customFormat="1" ht="16.5" customHeight="1">
      <c r="A7" s="266" t="s">
        <v>198</v>
      </c>
      <c r="B7" s="267">
        <v>89.70588235294117</v>
      </c>
      <c r="C7" s="267">
        <v>5.88235294117647</v>
      </c>
      <c r="D7" s="267">
        <v>4.411764705882353</v>
      </c>
      <c r="E7" s="267">
        <v>0</v>
      </c>
      <c r="F7" s="268">
        <v>100</v>
      </c>
      <c r="G7" s="262"/>
    </row>
    <row r="8" spans="1:7" s="263" customFormat="1" ht="16.5" customHeight="1">
      <c r="A8" s="266" t="s">
        <v>4</v>
      </c>
      <c r="B8" s="267">
        <v>4</v>
      </c>
      <c r="C8" s="267">
        <v>84</v>
      </c>
      <c r="D8" s="267">
        <v>10</v>
      </c>
      <c r="E8" s="267">
        <v>2</v>
      </c>
      <c r="F8" s="268">
        <v>100</v>
      </c>
      <c r="G8" s="262"/>
    </row>
    <row r="9" spans="1:7" s="263" customFormat="1" ht="16.5" customHeight="1">
      <c r="A9" s="259" t="s">
        <v>199</v>
      </c>
      <c r="B9" s="269">
        <v>15.792610250297972</v>
      </c>
      <c r="C9" s="269">
        <v>70.97735399284862</v>
      </c>
      <c r="D9" s="269">
        <v>10.846245530393325</v>
      </c>
      <c r="E9" s="269">
        <v>2.3837902264600714</v>
      </c>
      <c r="F9" s="261">
        <v>100</v>
      </c>
      <c r="G9" s="262"/>
    </row>
    <row r="10" spans="1:7" s="263" customFormat="1" ht="16.5" customHeight="1">
      <c r="A10" s="270" t="s">
        <v>6</v>
      </c>
      <c r="B10" s="267">
        <v>16.687817258883246</v>
      </c>
      <c r="C10" s="267">
        <v>70.74873096446701</v>
      </c>
      <c r="D10" s="267">
        <v>10.406091370558377</v>
      </c>
      <c r="E10" s="267">
        <v>2.1573604060913705</v>
      </c>
      <c r="F10" s="268">
        <v>100</v>
      </c>
      <c r="G10" s="262"/>
    </row>
    <row r="11" spans="1:7" s="263" customFormat="1" ht="16.5" customHeight="1">
      <c r="A11" s="270" t="s">
        <v>4</v>
      </c>
      <c r="B11" s="267">
        <v>1.9607843137254901</v>
      </c>
      <c r="C11" s="267">
        <v>74</v>
      </c>
      <c r="D11" s="267">
        <v>17.647058823529413</v>
      </c>
      <c r="E11" s="267">
        <v>5.88235294117647</v>
      </c>
      <c r="F11" s="268">
        <v>100</v>
      </c>
      <c r="G11" s="262"/>
    </row>
    <row r="12" spans="1:7" s="263" customFormat="1" ht="16.5" customHeight="1">
      <c r="A12" s="271" t="s">
        <v>200</v>
      </c>
      <c r="B12" s="272">
        <v>5</v>
      </c>
      <c r="C12" s="272">
        <v>82</v>
      </c>
      <c r="D12" s="272">
        <v>7</v>
      </c>
      <c r="E12" s="272">
        <v>6</v>
      </c>
      <c r="F12" s="273">
        <v>100</v>
      </c>
      <c r="G12" s="262"/>
    </row>
    <row r="13" spans="1:7" s="263" customFormat="1" ht="18.75" customHeight="1">
      <c r="A13" s="274" t="s">
        <v>201</v>
      </c>
      <c r="B13" s="269">
        <v>40.4188008436276</v>
      </c>
      <c r="C13" s="269">
        <v>45.08888219343176</v>
      </c>
      <c r="D13" s="269">
        <v>10.906899668574873</v>
      </c>
      <c r="E13" s="269">
        <v>3.5854172943657723</v>
      </c>
      <c r="F13" s="261">
        <v>100</v>
      </c>
      <c r="G13" s="262"/>
    </row>
    <row r="14" spans="1:7" s="263" customFormat="1" ht="16.5" customHeight="1">
      <c r="A14" s="266" t="s">
        <v>6</v>
      </c>
      <c r="B14" s="267">
        <v>41.728264695529745</v>
      </c>
      <c r="C14" s="267">
        <v>45.107356564589935</v>
      </c>
      <c r="D14" s="267">
        <v>10.03167898627244</v>
      </c>
      <c r="E14" s="267">
        <v>3.132699753607884</v>
      </c>
      <c r="F14" s="268">
        <v>100</v>
      </c>
      <c r="G14" s="262"/>
    </row>
    <row r="15" spans="1:7" s="263" customFormat="1" ht="16.5" customHeight="1">
      <c r="A15" s="266" t="s">
        <v>4</v>
      </c>
      <c r="B15" s="267">
        <v>5.6939501779359425</v>
      </c>
      <c r="C15" s="267">
        <v>62.27758007117438</v>
      </c>
      <c r="D15" s="267">
        <v>21.70818505338078</v>
      </c>
      <c r="E15" s="267">
        <v>10.320284697508896</v>
      </c>
      <c r="F15" s="268">
        <v>100</v>
      </c>
      <c r="G15" s="262"/>
    </row>
    <row r="16" spans="1:7" s="263" customFormat="1" ht="16.5" customHeight="1">
      <c r="A16" s="266" t="s">
        <v>202</v>
      </c>
      <c r="B16" s="267">
        <v>71.06598984771574</v>
      </c>
      <c r="C16" s="267">
        <v>20.304568527918782</v>
      </c>
      <c r="D16" s="267">
        <v>8.121827411167512</v>
      </c>
      <c r="E16" s="267">
        <v>0.5076142131979695</v>
      </c>
      <c r="F16" s="268">
        <v>100</v>
      </c>
      <c r="G16" s="262"/>
    </row>
    <row r="17" spans="1:7" s="263" customFormat="1" ht="16.5" customHeight="1">
      <c r="A17" s="271" t="s">
        <v>203</v>
      </c>
      <c r="B17" s="272">
        <v>85.56105610561056</v>
      </c>
      <c r="C17" s="272">
        <v>7</v>
      </c>
      <c r="D17" s="272">
        <v>6.270627062706271</v>
      </c>
      <c r="E17" s="272">
        <v>0.6600660066006601</v>
      </c>
      <c r="F17" s="273">
        <v>100</v>
      </c>
      <c r="G17" s="262"/>
    </row>
    <row r="18" spans="1:7" ht="24.75" customHeight="1">
      <c r="A18" s="522" t="s">
        <v>204</v>
      </c>
      <c r="B18" s="522"/>
      <c r="C18" s="522"/>
      <c r="D18" s="522"/>
      <c r="E18" s="522"/>
      <c r="F18" s="522"/>
      <c r="G18" s="275"/>
    </row>
    <row r="19" spans="1:7" ht="14.25" customHeight="1">
      <c r="A19" s="276" t="s">
        <v>205</v>
      </c>
      <c r="B19" s="277"/>
      <c r="C19" s="277"/>
      <c r="D19" s="277"/>
      <c r="E19" s="277"/>
      <c r="F19" s="278"/>
      <c r="G19" s="275"/>
    </row>
    <row r="20" spans="1:7" ht="15" customHeight="1">
      <c r="A20" s="279" t="s">
        <v>206</v>
      </c>
      <c r="B20" s="277"/>
      <c r="C20" s="277"/>
      <c r="D20" s="277"/>
      <c r="E20" s="277"/>
      <c r="F20" s="278"/>
      <c r="G20" s="275"/>
    </row>
    <row r="21" spans="1:6" ht="11.25">
      <c r="A21" s="280"/>
      <c r="B21" s="280"/>
      <c r="C21" s="280"/>
      <c r="D21" s="280"/>
      <c r="E21" s="280"/>
      <c r="F21" s="280"/>
    </row>
  </sheetData>
  <sheetProtection/>
  <mergeCells count="2">
    <mergeCell ref="A18:F18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3.8515625" style="255" customWidth="1"/>
    <col min="2" max="2" width="8.00390625" style="255" customWidth="1"/>
    <col min="3" max="6" width="8.8515625" style="255" customWidth="1"/>
    <col min="7" max="7" width="9.421875" style="255" customWidth="1"/>
    <col min="8" max="16384" width="11.421875" style="255" customWidth="1"/>
  </cols>
  <sheetData>
    <row r="1" spans="1:8" s="281" customFormat="1" ht="11.25">
      <c r="A1" s="534" t="s">
        <v>252</v>
      </c>
      <c r="B1" s="534"/>
      <c r="C1" s="534"/>
      <c r="D1" s="534"/>
      <c r="E1" s="534"/>
      <c r="F1" s="534"/>
      <c r="G1" s="534"/>
      <c r="H1" s="534"/>
    </row>
    <row r="2" ht="11.25">
      <c r="A2" s="281"/>
    </row>
    <row r="3" spans="1:8" s="263" customFormat="1" ht="54.75" customHeight="1">
      <c r="A3" s="417"/>
      <c r="B3" s="528" t="s">
        <v>235</v>
      </c>
      <c r="C3" s="528"/>
      <c r="D3" s="528"/>
      <c r="E3" s="528"/>
      <c r="F3" s="529"/>
      <c r="G3" s="257" t="s">
        <v>210</v>
      </c>
      <c r="H3" s="257" t="s">
        <v>211</v>
      </c>
    </row>
    <row r="4" spans="1:8" s="263" customFormat="1" ht="24.75" customHeight="1">
      <c r="A4" s="285"/>
      <c r="B4" s="322">
        <v>2002</v>
      </c>
      <c r="C4" s="256">
        <v>2003</v>
      </c>
      <c r="D4" s="322">
        <v>2004</v>
      </c>
      <c r="E4" s="256">
        <v>2005</v>
      </c>
      <c r="F4" s="322">
        <v>2006</v>
      </c>
      <c r="G4" s="257" t="s">
        <v>212</v>
      </c>
      <c r="H4" s="418" t="s">
        <v>213</v>
      </c>
    </row>
    <row r="5" spans="1:8" s="263" customFormat="1" ht="6.75" customHeight="1">
      <c r="A5" s="341"/>
      <c r="B5" s="419"/>
      <c r="C5" s="344"/>
      <c r="D5" s="419"/>
      <c r="E5" s="344"/>
      <c r="F5" s="419"/>
      <c r="G5" s="266"/>
      <c r="H5" s="420"/>
    </row>
    <row r="6" spans="1:8" s="263" customFormat="1" ht="11.25">
      <c r="A6" s="264" t="s">
        <v>245</v>
      </c>
      <c r="B6" s="366">
        <v>5995.09633854386</v>
      </c>
      <c r="C6" s="290">
        <v>5929.472395722398</v>
      </c>
      <c r="D6" s="366">
        <v>6339.72878057785</v>
      </c>
      <c r="E6" s="290">
        <v>6375</v>
      </c>
      <c r="F6" s="366">
        <v>6443</v>
      </c>
      <c r="G6" s="288">
        <f>100*(F6/E6-1)</f>
        <v>1.0666666666666602</v>
      </c>
      <c r="H6" s="421">
        <f>100*(POWER(F6/B6,0.25)-1)</f>
        <v>1.817631746429882</v>
      </c>
    </row>
    <row r="7" spans="1:8" s="263" customFormat="1" ht="11.25">
      <c r="A7" s="292" t="s">
        <v>197</v>
      </c>
      <c r="B7" s="354">
        <v>5944.09633854386</v>
      </c>
      <c r="C7" s="293">
        <v>5835.472395722398</v>
      </c>
      <c r="D7" s="354">
        <v>6220.72878057785</v>
      </c>
      <c r="E7" s="293">
        <v>6314</v>
      </c>
      <c r="F7" s="354">
        <v>6207</v>
      </c>
      <c r="G7" s="294">
        <f>100*(F7/E7-1)</f>
        <v>-1.6946468165980333</v>
      </c>
      <c r="H7" s="422">
        <f>100*(POWER(F7/B7,0.25)-1)</f>
        <v>1.0878538755128675</v>
      </c>
    </row>
    <row r="8" spans="1:8" s="263" customFormat="1" ht="11.25">
      <c r="A8" s="423" t="s">
        <v>198</v>
      </c>
      <c r="B8" s="354">
        <v>0</v>
      </c>
      <c r="C8" s="293">
        <v>0</v>
      </c>
      <c r="D8" s="354">
        <v>0</v>
      </c>
      <c r="E8" s="293">
        <v>0</v>
      </c>
      <c r="F8" s="354">
        <v>60</v>
      </c>
      <c r="G8" s="294"/>
      <c r="H8" s="422"/>
    </row>
    <row r="9" spans="1:8" s="263" customFormat="1" ht="11.25">
      <c r="A9" s="270" t="s">
        <v>217</v>
      </c>
      <c r="B9" s="354">
        <v>0</v>
      </c>
      <c r="C9" s="293">
        <v>13</v>
      </c>
      <c r="D9" s="354">
        <v>46</v>
      </c>
      <c r="E9" s="293">
        <v>26</v>
      </c>
      <c r="F9" s="354">
        <v>26</v>
      </c>
      <c r="G9" s="294">
        <f>100*(F9/E9-1)</f>
        <v>0</v>
      </c>
      <c r="H9" s="422"/>
    </row>
    <row r="10" spans="1:8" s="263" customFormat="1" ht="11.25">
      <c r="A10" s="424" t="s">
        <v>253</v>
      </c>
      <c r="B10" s="360">
        <v>51</v>
      </c>
      <c r="C10" s="359">
        <v>81</v>
      </c>
      <c r="D10" s="360">
        <v>73</v>
      </c>
      <c r="E10" s="359">
        <v>35</v>
      </c>
      <c r="F10" s="360">
        <v>150</v>
      </c>
      <c r="G10" s="425">
        <f>100*(F10/E10-1)</f>
        <v>328.57142857142856</v>
      </c>
      <c r="H10" s="426">
        <f>100*(POWER(F10/B10,0.25)-1)</f>
        <v>30.957468340873497</v>
      </c>
    </row>
    <row r="11" spans="1:8" s="263" customFormat="1" ht="0.75" customHeight="1">
      <c r="A11" s="259"/>
      <c r="B11" s="363"/>
      <c r="C11" s="287"/>
      <c r="D11" s="363"/>
      <c r="E11" s="287"/>
      <c r="F11" s="363"/>
      <c r="G11" s="294"/>
      <c r="H11" s="422"/>
    </row>
    <row r="12" spans="1:8" s="263" customFormat="1" ht="11.25">
      <c r="A12" s="259" t="s">
        <v>246</v>
      </c>
      <c r="B12" s="366">
        <v>302.1554175279993</v>
      </c>
      <c r="C12" s="290">
        <v>307</v>
      </c>
      <c r="D12" s="366">
        <v>258.3479345577291</v>
      </c>
      <c r="E12" s="290">
        <v>257</v>
      </c>
      <c r="F12" s="366">
        <v>213</v>
      </c>
      <c r="G12" s="288">
        <f aca="true" t="shared" si="0" ref="G12:G27">100*(F12/E12-1)</f>
        <v>-17.12062256809338</v>
      </c>
      <c r="H12" s="421">
        <f aca="true" t="shared" si="1" ref="H12:H27">100*(POWER(F12/B12,0.25)-1)</f>
        <v>-8.370080607387898</v>
      </c>
    </row>
    <row r="13" spans="1:8" s="263" customFormat="1" ht="11.25">
      <c r="A13" s="292" t="s">
        <v>6</v>
      </c>
      <c r="B13" s="354">
        <v>249</v>
      </c>
      <c r="C13" s="293">
        <v>247</v>
      </c>
      <c r="D13" s="354">
        <v>183</v>
      </c>
      <c r="E13" s="293">
        <v>216</v>
      </c>
      <c r="F13" s="354">
        <v>188</v>
      </c>
      <c r="G13" s="294">
        <f t="shared" si="0"/>
        <v>-12.962962962962965</v>
      </c>
      <c r="H13" s="422">
        <f t="shared" si="1"/>
        <v>-6.784179738696283</v>
      </c>
    </row>
    <row r="14" spans="1:8" s="263" customFormat="1" ht="12.75" customHeight="1">
      <c r="A14" s="298" t="s">
        <v>4</v>
      </c>
      <c r="B14" s="354">
        <v>16</v>
      </c>
      <c r="C14" s="293">
        <v>16</v>
      </c>
      <c r="D14" s="354">
        <v>16.347934557729133</v>
      </c>
      <c r="E14" s="293">
        <v>16</v>
      </c>
      <c r="F14" s="354">
        <v>0</v>
      </c>
      <c r="G14" s="294">
        <f t="shared" si="0"/>
        <v>-100</v>
      </c>
      <c r="H14" s="422">
        <f t="shared" si="1"/>
        <v>-100</v>
      </c>
    </row>
    <row r="15" spans="1:8" s="263" customFormat="1" ht="12.75" customHeight="1">
      <c r="A15" s="427" t="s">
        <v>253</v>
      </c>
      <c r="B15" s="360">
        <v>37.155417527999326</v>
      </c>
      <c r="C15" s="359">
        <v>44</v>
      </c>
      <c r="D15" s="360">
        <v>59</v>
      </c>
      <c r="E15" s="359">
        <v>25</v>
      </c>
      <c r="F15" s="360">
        <v>25</v>
      </c>
      <c r="G15" s="425">
        <f t="shared" si="0"/>
        <v>0</v>
      </c>
      <c r="H15" s="426">
        <f t="shared" si="1"/>
        <v>-9.431022297168845</v>
      </c>
    </row>
    <row r="16" spans="1:8" s="263" customFormat="1" ht="0.75" customHeight="1">
      <c r="A16" s="264"/>
      <c r="B16" s="363"/>
      <c r="C16" s="287"/>
      <c r="D16" s="363"/>
      <c r="E16" s="287"/>
      <c r="F16" s="363"/>
      <c r="G16" s="294"/>
      <c r="H16" s="422"/>
    </row>
    <row r="17" spans="1:8" s="263" customFormat="1" ht="17.25" customHeight="1">
      <c r="A17" s="259" t="s">
        <v>218</v>
      </c>
      <c r="B17" s="366">
        <v>2268</v>
      </c>
      <c r="C17" s="290">
        <v>2303</v>
      </c>
      <c r="D17" s="366">
        <v>2332.051409329258</v>
      </c>
      <c r="E17" s="290">
        <v>2420</v>
      </c>
      <c r="F17" s="366">
        <v>2555</v>
      </c>
      <c r="G17" s="288">
        <f t="shared" si="0"/>
        <v>5.578512396694224</v>
      </c>
      <c r="H17" s="421">
        <f t="shared" si="1"/>
        <v>3.023657408660796</v>
      </c>
    </row>
    <row r="18" spans="1:8" s="263" customFormat="1" ht="11.25">
      <c r="A18" s="270" t="s">
        <v>237</v>
      </c>
      <c r="B18" s="262">
        <v>2268</v>
      </c>
      <c r="C18" s="302">
        <v>2303</v>
      </c>
      <c r="D18" s="262">
        <v>2314.051409329258</v>
      </c>
      <c r="E18" s="302">
        <v>2420</v>
      </c>
      <c r="F18" s="262">
        <v>2515</v>
      </c>
      <c r="G18" s="294">
        <f t="shared" si="0"/>
        <v>3.9256198347107363</v>
      </c>
      <c r="H18" s="422">
        <f t="shared" si="1"/>
        <v>2.6180445838396293</v>
      </c>
    </row>
    <row r="19" spans="1:8" s="263" customFormat="1" ht="11.25">
      <c r="A19" s="270" t="s">
        <v>253</v>
      </c>
      <c r="B19" s="262">
        <v>0</v>
      </c>
      <c r="C19" s="302">
        <v>0</v>
      </c>
      <c r="D19" s="262">
        <v>18</v>
      </c>
      <c r="E19" s="302">
        <v>0</v>
      </c>
      <c r="F19" s="262">
        <v>40</v>
      </c>
      <c r="G19" s="294"/>
      <c r="H19" s="422"/>
    </row>
    <row r="20" spans="1:8" s="263" customFormat="1" ht="0.75" customHeight="1">
      <c r="A20" s="259"/>
      <c r="B20" s="363"/>
      <c r="C20" s="287"/>
      <c r="D20" s="363"/>
      <c r="E20" s="287"/>
      <c r="F20" s="363"/>
      <c r="G20" s="294"/>
      <c r="H20" s="422"/>
    </row>
    <row r="21" spans="1:8" s="263" customFormat="1" ht="21.75" customHeight="1">
      <c r="A21" s="428" t="s">
        <v>254</v>
      </c>
      <c r="B21" s="429">
        <v>445</v>
      </c>
      <c r="C21" s="404">
        <v>445</v>
      </c>
      <c r="D21" s="429">
        <v>445</v>
      </c>
      <c r="E21" s="404">
        <v>540</v>
      </c>
      <c r="F21" s="429">
        <v>950</v>
      </c>
      <c r="G21" s="430">
        <f t="shared" si="0"/>
        <v>75.92592592592592</v>
      </c>
      <c r="H21" s="431">
        <f t="shared" si="1"/>
        <v>20.87622783293639</v>
      </c>
    </row>
    <row r="22" spans="1:8" s="263" customFormat="1" ht="18" customHeight="1">
      <c r="A22" s="304" t="s">
        <v>220</v>
      </c>
      <c r="B22" s="376">
        <v>9010.251756071859</v>
      </c>
      <c r="C22" s="305">
        <v>8984.472395722398</v>
      </c>
      <c r="D22" s="376">
        <v>9375.128124464836</v>
      </c>
      <c r="E22" s="305">
        <v>9592</v>
      </c>
      <c r="F22" s="376">
        <v>10161</v>
      </c>
      <c r="G22" s="306">
        <f t="shared" si="0"/>
        <v>5.932026688907421</v>
      </c>
      <c r="H22" s="432">
        <f t="shared" si="1"/>
        <v>3.0504473417934275</v>
      </c>
    </row>
    <row r="23" spans="1:8" s="263" customFormat="1" ht="4.5" customHeight="1">
      <c r="A23" s="264"/>
      <c r="B23" s="308"/>
      <c r="C23" s="266"/>
      <c r="D23" s="308"/>
      <c r="E23" s="266"/>
      <c r="F23" s="308"/>
      <c r="G23" s="294"/>
      <c r="H23" s="422"/>
    </row>
    <row r="24" spans="1:8" s="263" customFormat="1" ht="11.25">
      <c r="A24" s="290" t="s">
        <v>255</v>
      </c>
      <c r="B24" s="262"/>
      <c r="C24" s="302"/>
      <c r="D24" s="262"/>
      <c r="E24" s="302"/>
      <c r="F24" s="433"/>
      <c r="G24" s="294"/>
      <c r="H24" s="422"/>
    </row>
    <row r="25" spans="1:8" s="263" customFormat="1" ht="11.25">
      <c r="A25" s="302" t="s">
        <v>240</v>
      </c>
      <c r="B25" s="262">
        <v>150</v>
      </c>
      <c r="C25" s="302">
        <v>150</v>
      </c>
      <c r="D25" s="262">
        <v>186</v>
      </c>
      <c r="E25" s="302">
        <v>176</v>
      </c>
      <c r="F25" s="262">
        <v>216</v>
      </c>
      <c r="G25" s="294">
        <f t="shared" si="0"/>
        <v>22.72727272727273</v>
      </c>
      <c r="H25" s="422">
        <f t="shared" si="1"/>
        <v>9.544511501033215</v>
      </c>
    </row>
    <row r="26" spans="1:8" s="263" customFormat="1" ht="15" customHeight="1">
      <c r="A26" s="270" t="s">
        <v>241</v>
      </c>
      <c r="B26" s="354">
        <v>165</v>
      </c>
      <c r="C26" s="293">
        <v>155</v>
      </c>
      <c r="D26" s="354">
        <v>189</v>
      </c>
      <c r="E26" s="293">
        <v>181</v>
      </c>
      <c r="F26" s="354">
        <v>221</v>
      </c>
      <c r="G26" s="294">
        <f t="shared" si="0"/>
        <v>22.099447513812166</v>
      </c>
      <c r="H26" s="422">
        <f t="shared" si="1"/>
        <v>7.578895809633912</v>
      </c>
    </row>
    <row r="27" spans="1:8" s="263" customFormat="1" ht="27" customHeight="1">
      <c r="A27" s="434" t="s">
        <v>242</v>
      </c>
      <c r="B27" s="360">
        <v>63</v>
      </c>
      <c r="C27" s="359">
        <v>62</v>
      </c>
      <c r="D27" s="360">
        <v>80</v>
      </c>
      <c r="E27" s="359">
        <v>68.20951118163349</v>
      </c>
      <c r="F27" s="360">
        <v>67</v>
      </c>
      <c r="G27" s="425">
        <f t="shared" si="0"/>
        <v>-1.7732295110761132</v>
      </c>
      <c r="H27" s="426">
        <f t="shared" si="1"/>
        <v>1.550850100091683</v>
      </c>
    </row>
    <row r="28" spans="1:8" ht="17.25" customHeight="1">
      <c r="A28" s="411" t="s">
        <v>256</v>
      </c>
      <c r="B28" s="435"/>
      <c r="C28" s="435"/>
      <c r="D28" s="435"/>
      <c r="E28" s="435"/>
      <c r="F28" s="435"/>
      <c r="G28" s="436"/>
      <c r="H28" s="437"/>
    </row>
    <row r="29" spans="1:8" ht="13.5" customHeight="1">
      <c r="A29" s="384" t="s">
        <v>250</v>
      </c>
      <c r="B29" s="385"/>
      <c r="C29" s="385"/>
      <c r="D29" s="385"/>
      <c r="E29" s="385"/>
      <c r="F29" s="385"/>
      <c r="G29" s="385"/>
      <c r="H29" s="385"/>
    </row>
    <row r="30" spans="1:8" ht="11.25">
      <c r="A30" s="276" t="s">
        <v>251</v>
      </c>
      <c r="B30" s="275"/>
      <c r="C30" s="275"/>
      <c r="D30" s="275"/>
      <c r="E30" s="275"/>
      <c r="F30" s="275"/>
      <c r="G30" s="275"/>
      <c r="H30" s="275"/>
    </row>
    <row r="31" spans="2:6" ht="11.25">
      <c r="B31" s="438"/>
      <c r="C31" s="438"/>
      <c r="D31" s="438"/>
      <c r="E31" s="438"/>
      <c r="F31" s="438"/>
    </row>
    <row r="32" spans="2:7" ht="11.25">
      <c r="B32" s="439"/>
      <c r="C32" s="439"/>
      <c r="D32" s="439"/>
      <c r="E32" s="439"/>
      <c r="F32" s="439"/>
      <c r="G32" s="388"/>
    </row>
    <row r="34" ht="11.25">
      <c r="A34" s="320"/>
    </row>
  </sheetData>
  <sheetProtection/>
  <mergeCells count="2">
    <mergeCell ref="B3:F3"/>
    <mergeCell ref="A1:H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0"/>
  <sheetViews>
    <sheetView zoomScaleSheetLayoutView="50" zoomScalePageLayoutView="0" workbookViewId="0" topLeftCell="A1">
      <selection activeCell="A1" sqref="A1:IV1"/>
    </sheetView>
  </sheetViews>
  <sheetFormatPr defaultColWidth="11.421875" defaultRowHeight="12.75"/>
  <cols>
    <col min="1" max="1" width="4.140625" style="1" customWidth="1"/>
    <col min="2" max="2" width="25.421875" style="1" customWidth="1"/>
    <col min="3" max="3" width="7.7109375" style="1" customWidth="1"/>
    <col min="4" max="4" width="3.28125" style="3" customWidth="1"/>
    <col min="5" max="5" width="8.00390625" style="1" customWidth="1"/>
    <col min="6" max="6" width="3.00390625" style="3" customWidth="1"/>
    <col min="7" max="7" width="7.00390625" style="1" customWidth="1"/>
    <col min="8" max="8" width="3.140625" style="3" customWidth="1"/>
    <col min="9" max="9" width="8.00390625" style="1" customWidth="1"/>
    <col min="10" max="10" width="3.140625" style="3" customWidth="1"/>
    <col min="11" max="11" width="7.421875" style="1" customWidth="1"/>
    <col min="12" max="12" width="3.00390625" style="3" customWidth="1"/>
    <col min="13" max="16384" width="11.421875" style="1" customWidth="1"/>
  </cols>
  <sheetData>
    <row r="1" spans="1:12" ht="25.5" customHeight="1">
      <c r="A1" s="550" t="s">
        <v>166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11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2:12" ht="25.5" customHeight="1">
      <c r="B3" s="4"/>
      <c r="C3" s="558" t="s">
        <v>149</v>
      </c>
      <c r="D3" s="559"/>
      <c r="E3" s="559"/>
      <c r="F3" s="559"/>
      <c r="G3" s="559"/>
      <c r="H3" s="559"/>
      <c r="I3" s="559"/>
      <c r="J3" s="559"/>
      <c r="K3" s="559"/>
      <c r="L3" s="560"/>
    </row>
    <row r="4" spans="1:12" s="2" customFormat="1" ht="30.75" customHeight="1">
      <c r="A4" s="548" t="s">
        <v>86</v>
      </c>
      <c r="B4" s="553"/>
      <c r="C4" s="543" t="s">
        <v>9</v>
      </c>
      <c r="D4" s="544"/>
      <c r="E4" s="547" t="s">
        <v>10</v>
      </c>
      <c r="F4" s="547"/>
      <c r="G4" s="545" t="s">
        <v>12</v>
      </c>
      <c r="H4" s="546"/>
      <c r="I4" s="547" t="s">
        <v>150</v>
      </c>
      <c r="J4" s="547"/>
      <c r="K4" s="548" t="s">
        <v>11</v>
      </c>
      <c r="L4" s="549"/>
    </row>
    <row r="5" spans="1:14" ht="11.25">
      <c r="A5" s="21">
        <v>1</v>
      </c>
      <c r="B5" s="4" t="s">
        <v>15</v>
      </c>
      <c r="C5" s="49">
        <f>'III-1-tab02'!I6</f>
        <v>9</v>
      </c>
      <c r="D5" s="127" t="str">
        <f>IF('III-1-tab02'!J6="(e)",'III-1-tab02'!J6," ")</f>
        <v> </v>
      </c>
      <c r="E5" s="8">
        <f>'III-1-tab03'!I6</f>
        <v>34</v>
      </c>
      <c r="F5" s="128" t="str">
        <f>IF('III-1-tab03'!J6="(e)",'III-1-tab03'!J6," ")</f>
        <v> </v>
      </c>
      <c r="G5" s="43">
        <f>'III-1-tab03'!C6</f>
        <v>3</v>
      </c>
      <c r="H5" s="127" t="str">
        <f>IF('III-1-tab03'!D6="(e)",'III-1-tab03'!D6," ")</f>
        <v> </v>
      </c>
      <c r="I5" s="8">
        <f>'III-1-tab04'!I7</f>
        <v>24</v>
      </c>
      <c r="J5" s="128" t="str">
        <f>IF('III-1-tab04'!J7="(e)",'III-1-tab04'!J7," ")</f>
        <v> </v>
      </c>
      <c r="K5" s="51">
        <f>C5+E5+G5+I5</f>
        <v>70</v>
      </c>
      <c r="L5" s="22" t="str">
        <f>IF(OR(D5="(e)",F5="(e)",H5="(e)",J5="(e)"),"(e)"," ")</f>
        <v> </v>
      </c>
      <c r="M5" s="129"/>
      <c r="N5" s="8"/>
    </row>
    <row r="6" spans="1:14" ht="11.25">
      <c r="A6" s="21">
        <v>2</v>
      </c>
      <c r="B6" s="4" t="s">
        <v>16</v>
      </c>
      <c r="C6" s="49">
        <f>'III-1-tab02'!I7</f>
        <v>1</v>
      </c>
      <c r="D6" s="127" t="str">
        <f>IF('III-1-tab02'!J7="(e)",'III-1-tab02'!J7," ")</f>
        <v> </v>
      </c>
      <c r="E6" s="8">
        <f>'III-1-tab03'!I7</f>
        <v>13</v>
      </c>
      <c r="F6" s="128" t="str">
        <f>IF('III-1-tab03'!J7="(e)",'III-1-tab03'!J7," ")</f>
        <v> </v>
      </c>
      <c r="G6" s="43">
        <f>'III-1-tab03'!C7</f>
        <v>0</v>
      </c>
      <c r="H6" s="127" t="str">
        <f>IF('III-1-tab03'!D7="(e)",'III-1-tab03'!D7," ")</f>
        <v> </v>
      </c>
      <c r="I6" s="8">
        <f>'III-1-tab04'!I8</f>
        <v>4</v>
      </c>
      <c r="J6" s="128" t="str">
        <f>IF('III-1-tab04'!J8="(e)",'III-1-tab04'!J8," ")</f>
        <v> </v>
      </c>
      <c r="K6" s="51">
        <f aca="true" t="shared" si="0" ref="K6:K57">C6+E6+G6+I6</f>
        <v>18</v>
      </c>
      <c r="L6" s="22" t="str">
        <f aca="true" t="shared" si="1" ref="L6:L57">IF(OR(D6="(e)",F6="(e)",H6="(e)",J6="(e)"),"(e)"," ")</f>
        <v> </v>
      </c>
      <c r="M6" s="8"/>
      <c r="N6" s="8"/>
    </row>
    <row r="7" spans="1:14" ht="11.25">
      <c r="A7" s="21">
        <v>3</v>
      </c>
      <c r="B7" s="4" t="s">
        <v>17</v>
      </c>
      <c r="C7" s="49">
        <f>'III-1-tab02'!I8</f>
        <v>6</v>
      </c>
      <c r="D7" s="127" t="str">
        <f>IF('III-1-tab02'!J8="(e)",'III-1-tab02'!J8," ")</f>
        <v> </v>
      </c>
      <c r="E7" s="8">
        <f>'III-1-tab03'!I8</f>
        <v>7</v>
      </c>
      <c r="F7" s="128" t="str">
        <f>IF('III-1-tab03'!J8="(e)",'III-1-tab03'!J8," ")</f>
        <v> </v>
      </c>
      <c r="G7" s="43">
        <f>'III-1-tab03'!C8</f>
        <v>1</v>
      </c>
      <c r="H7" s="127" t="str">
        <f>IF('III-1-tab03'!D8="(e)",'III-1-tab03'!D8," ")</f>
        <v> </v>
      </c>
      <c r="I7" s="8">
        <f>'III-1-tab04'!I9</f>
        <v>10</v>
      </c>
      <c r="J7" s="128" t="str">
        <f>IF('III-1-tab04'!J9="(e)",'III-1-tab04'!J9," ")</f>
        <v> </v>
      </c>
      <c r="K7" s="51">
        <f t="shared" si="0"/>
        <v>24</v>
      </c>
      <c r="L7" s="22" t="str">
        <f t="shared" si="1"/>
        <v> </v>
      </c>
      <c r="M7" s="8"/>
      <c r="N7" s="8"/>
    </row>
    <row r="8" spans="1:14" ht="11.25">
      <c r="A8" s="21">
        <v>4</v>
      </c>
      <c r="B8" s="4" t="s">
        <v>101</v>
      </c>
      <c r="C8" s="49">
        <f>'III-1-tab02'!I9</f>
        <v>1</v>
      </c>
      <c r="D8" s="127" t="str">
        <f>IF('III-1-tab02'!J9="(e)",'III-1-tab02'!J9," ")</f>
        <v> </v>
      </c>
      <c r="E8" s="8">
        <f>'III-1-tab03'!I9</f>
        <v>2</v>
      </c>
      <c r="F8" s="128" t="str">
        <f>IF('III-1-tab03'!J9="(e)",'III-1-tab03'!J9," ")</f>
        <v> </v>
      </c>
      <c r="G8" s="43">
        <f>'III-1-tab03'!C9</f>
        <v>0</v>
      </c>
      <c r="H8" s="127" t="str">
        <f>IF('III-1-tab03'!D9="(e)",'III-1-tab03'!D9," ")</f>
        <v> </v>
      </c>
      <c r="I8" s="8">
        <f>'III-1-tab04'!I10</f>
        <v>34</v>
      </c>
      <c r="J8" s="128" t="str">
        <f>IF('III-1-tab04'!J10="(e)",'III-1-tab04'!J10," ")</f>
        <v> </v>
      </c>
      <c r="K8" s="51">
        <f t="shared" si="0"/>
        <v>37</v>
      </c>
      <c r="L8" s="22" t="str">
        <f t="shared" si="1"/>
        <v> </v>
      </c>
      <c r="M8" s="8"/>
      <c r="N8" s="8"/>
    </row>
    <row r="9" spans="1:14" ht="11.25">
      <c r="A9" s="21">
        <v>5</v>
      </c>
      <c r="B9" s="4" t="s">
        <v>102</v>
      </c>
      <c r="C9" s="49">
        <f>'III-1-tab02'!I10</f>
        <v>0</v>
      </c>
      <c r="D9" s="127" t="str">
        <f>IF('III-1-tab02'!J10="(e)",'III-1-tab02'!J10," ")</f>
        <v>(e)</v>
      </c>
      <c r="E9" s="8">
        <f>'III-1-tab03'!I10</f>
        <v>0</v>
      </c>
      <c r="F9" s="128" t="str">
        <f>IF('III-1-tab03'!J10="(e)",'III-1-tab03'!J10," ")</f>
        <v>(e)</v>
      </c>
      <c r="G9" s="43">
        <f>'III-1-tab03'!C10</f>
        <v>0</v>
      </c>
      <c r="H9" s="127" t="str">
        <f>IF('III-1-tab03'!D10="(e)",'III-1-tab03'!D10," ")</f>
        <v>(e)</v>
      </c>
      <c r="I9" s="8">
        <f>'III-1-tab04'!I11</f>
        <v>25</v>
      </c>
      <c r="J9" s="128" t="str">
        <f>IF('III-1-tab04'!J11="(e)",'III-1-tab04'!J11," ")</f>
        <v>(e)</v>
      </c>
      <c r="K9" s="51">
        <f t="shared" si="0"/>
        <v>25</v>
      </c>
      <c r="L9" s="22" t="str">
        <f t="shared" si="1"/>
        <v>(e)</v>
      </c>
      <c r="M9" s="8"/>
      <c r="N9" s="8"/>
    </row>
    <row r="10" spans="1:14" ht="11.25">
      <c r="A10" s="21">
        <v>6</v>
      </c>
      <c r="B10" s="4" t="s">
        <v>103</v>
      </c>
      <c r="C10" s="49">
        <f>'III-1-tab02'!I11</f>
        <v>0</v>
      </c>
      <c r="D10" s="127" t="str">
        <f>IF('III-1-tab02'!J11="(e)",'III-1-tab02'!J11," ")</f>
        <v> </v>
      </c>
      <c r="E10" s="8">
        <f>'III-1-tab03'!I11</f>
        <v>0</v>
      </c>
      <c r="F10" s="128" t="str">
        <f>IF('III-1-tab03'!J11="(e)",'III-1-tab03'!J11," ")</f>
        <v> </v>
      </c>
      <c r="G10" s="43">
        <f>'III-1-tab03'!C11</f>
        <v>10</v>
      </c>
      <c r="H10" s="127" t="str">
        <f>IF('III-1-tab03'!D11="(e)",'III-1-tab03'!D11," ")</f>
        <v> </v>
      </c>
      <c r="I10" s="8">
        <f>'III-1-tab04'!I12</f>
        <v>137</v>
      </c>
      <c r="J10" s="128" t="str">
        <f>IF('III-1-tab04'!J12="(e)",'III-1-tab04'!J12," ")</f>
        <v> </v>
      </c>
      <c r="K10" s="51">
        <f t="shared" si="0"/>
        <v>147</v>
      </c>
      <c r="L10" s="22" t="str">
        <f t="shared" si="1"/>
        <v> </v>
      </c>
      <c r="M10" s="8"/>
      <c r="N10" s="8"/>
    </row>
    <row r="11" spans="1:14" ht="11.25">
      <c r="A11" s="21">
        <v>7</v>
      </c>
      <c r="B11" s="4" t="s">
        <v>18</v>
      </c>
      <c r="C11" s="49">
        <f>'III-1-tab02'!I12</f>
        <v>0</v>
      </c>
      <c r="D11" s="127" t="str">
        <f>IF('III-1-tab02'!J12="(e)",'III-1-tab02'!J12," ")</f>
        <v> </v>
      </c>
      <c r="E11" s="8">
        <f>'III-1-tab03'!I12</f>
        <v>0</v>
      </c>
      <c r="F11" s="128" t="str">
        <f>IF('III-1-tab03'!J12="(e)",'III-1-tab03'!J12," ")</f>
        <v> </v>
      </c>
      <c r="G11" s="43">
        <f>'III-1-tab03'!C12</f>
        <v>0</v>
      </c>
      <c r="H11" s="127" t="str">
        <f>IF('III-1-tab03'!D12="(e)",'III-1-tab03'!D12," ")</f>
        <v> </v>
      </c>
      <c r="I11" s="8">
        <f>'III-1-tab04'!I13</f>
        <v>33</v>
      </c>
      <c r="J11" s="128" t="str">
        <f>IF('III-1-tab04'!J13="(e)",'III-1-tab04'!J13," ")</f>
        <v> </v>
      </c>
      <c r="K11" s="51">
        <f t="shared" si="0"/>
        <v>33</v>
      </c>
      <c r="L11" s="22" t="str">
        <f t="shared" si="1"/>
        <v> </v>
      </c>
      <c r="M11" s="8"/>
      <c r="N11" s="8"/>
    </row>
    <row r="12" spans="1:14" ht="11.25">
      <c r="A12" s="21">
        <v>8</v>
      </c>
      <c r="B12" s="4" t="s">
        <v>19</v>
      </c>
      <c r="C12" s="49">
        <f>'III-1-tab02'!I13</f>
        <v>8</v>
      </c>
      <c r="D12" s="127" t="str">
        <f>IF('III-1-tab02'!J13="(e)",'III-1-tab02'!J13," ")</f>
        <v> </v>
      </c>
      <c r="E12" s="8">
        <f>'III-1-tab03'!I13</f>
        <v>9</v>
      </c>
      <c r="F12" s="128" t="str">
        <f>IF('III-1-tab03'!J13="(e)",'III-1-tab03'!J13," ")</f>
        <v> </v>
      </c>
      <c r="G12" s="43">
        <f>'III-1-tab03'!C13</f>
        <v>0</v>
      </c>
      <c r="H12" s="127" t="str">
        <f>IF('III-1-tab03'!D13="(e)",'III-1-tab03'!D13," ")</f>
        <v> </v>
      </c>
      <c r="I12" s="8">
        <f>'III-1-tab04'!I14</f>
        <v>7</v>
      </c>
      <c r="J12" s="128" t="str">
        <f>IF('III-1-tab04'!J14="(e)",'III-1-tab04'!J14," ")</f>
        <v> </v>
      </c>
      <c r="K12" s="51">
        <f t="shared" si="0"/>
        <v>24</v>
      </c>
      <c r="L12" s="22" t="str">
        <f t="shared" si="1"/>
        <v> </v>
      </c>
      <c r="M12" s="8"/>
      <c r="N12" s="8"/>
    </row>
    <row r="13" spans="1:14" ht="11.25">
      <c r="A13" s="21">
        <v>9</v>
      </c>
      <c r="B13" s="4" t="s">
        <v>20</v>
      </c>
      <c r="C13" s="49">
        <f>'III-1-tab02'!I14</f>
        <v>0</v>
      </c>
      <c r="D13" s="127" t="str">
        <f>IF('III-1-tab02'!J14="(e)",'III-1-tab02'!J14," ")</f>
        <v> </v>
      </c>
      <c r="E13" s="8">
        <f>'III-1-tab03'!I14</f>
        <v>1</v>
      </c>
      <c r="F13" s="128" t="str">
        <f>IF('III-1-tab03'!J14="(e)",'III-1-tab03'!J14," ")</f>
        <v> </v>
      </c>
      <c r="G13" s="43">
        <f>'III-1-tab03'!C14</f>
        <v>0</v>
      </c>
      <c r="H13" s="127" t="str">
        <f>IF('III-1-tab03'!D14="(e)",'III-1-tab03'!D14," ")</f>
        <v> </v>
      </c>
      <c r="I13" s="8">
        <f>'III-1-tab04'!I15</f>
        <v>18</v>
      </c>
      <c r="J13" s="128" t="str">
        <f>IF('III-1-tab04'!J15="(e)",'III-1-tab04'!J15," ")</f>
        <v> </v>
      </c>
      <c r="K13" s="51">
        <f t="shared" si="0"/>
        <v>19</v>
      </c>
      <c r="L13" s="22" t="str">
        <f t="shared" si="1"/>
        <v> </v>
      </c>
      <c r="M13" s="8"/>
      <c r="N13" s="8"/>
    </row>
    <row r="14" spans="1:14" ht="11.25">
      <c r="A14" s="21">
        <v>10</v>
      </c>
      <c r="B14" s="4" t="s">
        <v>21</v>
      </c>
      <c r="C14" s="49">
        <f>'III-1-tab02'!I15</f>
        <v>1</v>
      </c>
      <c r="D14" s="127" t="str">
        <f>IF('III-1-tab02'!J15="(e)",'III-1-tab02'!J15," ")</f>
        <v> </v>
      </c>
      <c r="E14" s="8">
        <f>'III-1-tab03'!I15</f>
        <v>11</v>
      </c>
      <c r="F14" s="128" t="str">
        <f>IF('III-1-tab03'!J15="(e)",'III-1-tab03'!J15," ")</f>
        <v> </v>
      </c>
      <c r="G14" s="43">
        <f>'III-1-tab03'!C15</f>
        <v>1</v>
      </c>
      <c r="H14" s="127" t="str">
        <f>IF('III-1-tab03'!D15="(e)",'III-1-tab03'!D15," ")</f>
        <v> </v>
      </c>
      <c r="I14" s="8">
        <f>'III-1-tab04'!I16</f>
        <v>17</v>
      </c>
      <c r="J14" s="128" t="str">
        <f>IF('III-1-tab04'!J16="(e)",'III-1-tab04'!J16," ")</f>
        <v> </v>
      </c>
      <c r="K14" s="51">
        <f t="shared" si="0"/>
        <v>30</v>
      </c>
      <c r="L14" s="22" t="str">
        <f t="shared" si="1"/>
        <v> </v>
      </c>
      <c r="M14" s="8"/>
      <c r="N14" s="8"/>
    </row>
    <row r="15" spans="1:14" ht="11.25">
      <c r="A15" s="21">
        <v>11</v>
      </c>
      <c r="B15" s="4" t="s">
        <v>22</v>
      </c>
      <c r="C15" s="49">
        <f>'III-1-tab02'!I16</f>
        <v>2</v>
      </c>
      <c r="D15" s="127" t="str">
        <f>IF('III-1-tab02'!J16="(e)",'III-1-tab02'!J16," ")</f>
        <v> </v>
      </c>
      <c r="E15" s="8">
        <f>'III-1-tab03'!I16</f>
        <v>0</v>
      </c>
      <c r="F15" s="128" t="str">
        <f>IF('III-1-tab03'!J16="(e)",'III-1-tab03'!J16," ")</f>
        <v> </v>
      </c>
      <c r="G15" s="43">
        <f>'III-1-tab03'!C16</f>
        <v>3</v>
      </c>
      <c r="H15" s="127" t="str">
        <f>IF('III-1-tab03'!D16="(e)",'III-1-tab03'!D16," ")</f>
        <v> </v>
      </c>
      <c r="I15" s="8">
        <f>'III-1-tab04'!I17</f>
        <v>38</v>
      </c>
      <c r="J15" s="128" t="str">
        <f>IF('III-1-tab04'!J17="(e)",'III-1-tab04'!J17," ")</f>
        <v> </v>
      </c>
      <c r="K15" s="51">
        <f t="shared" si="0"/>
        <v>43</v>
      </c>
      <c r="L15" s="22" t="str">
        <f t="shared" si="1"/>
        <v> </v>
      </c>
      <c r="M15" s="8"/>
      <c r="N15" s="8"/>
    </row>
    <row r="16" spans="1:14" ht="11.25">
      <c r="A16" s="21">
        <v>12</v>
      </c>
      <c r="B16" s="4" t="s">
        <v>23</v>
      </c>
      <c r="C16" s="49">
        <f>'III-1-tab02'!I17</f>
        <v>3</v>
      </c>
      <c r="D16" s="127" t="str">
        <f>IF('III-1-tab02'!J17="(e)",'III-1-tab02'!J17," ")</f>
        <v> </v>
      </c>
      <c r="E16" s="8">
        <f>'III-1-tab03'!I17</f>
        <v>12</v>
      </c>
      <c r="F16" s="128" t="str">
        <f>IF('III-1-tab03'!J17="(e)",'III-1-tab03'!J17," ")</f>
        <v> </v>
      </c>
      <c r="G16" s="43">
        <f>'III-1-tab03'!C17</f>
        <v>0</v>
      </c>
      <c r="H16" s="127" t="str">
        <f>IF('III-1-tab03'!D17="(e)",'III-1-tab03'!D17," ")</f>
        <v> </v>
      </c>
      <c r="I16" s="8">
        <f>'III-1-tab04'!I18</f>
        <v>11</v>
      </c>
      <c r="J16" s="128" t="str">
        <f>IF('III-1-tab04'!J18="(e)",'III-1-tab04'!J18," ")</f>
        <v> </v>
      </c>
      <c r="K16" s="51">
        <f t="shared" si="0"/>
        <v>26</v>
      </c>
      <c r="L16" s="22" t="str">
        <f t="shared" si="1"/>
        <v> </v>
      </c>
      <c r="M16" s="8"/>
      <c r="N16" s="8"/>
    </row>
    <row r="17" spans="1:14" ht="11.25">
      <c r="A17" s="21">
        <v>13</v>
      </c>
      <c r="B17" s="4" t="s">
        <v>104</v>
      </c>
      <c r="C17" s="49">
        <f>'III-1-tab02'!I18</f>
        <v>4</v>
      </c>
      <c r="D17" s="127" t="str">
        <f>IF('III-1-tab02'!J18="(e)",'III-1-tab02'!J18," ")</f>
        <v> </v>
      </c>
      <c r="E17" s="8">
        <f>'III-1-tab03'!I18</f>
        <v>31</v>
      </c>
      <c r="F17" s="128" t="str">
        <f>IF('III-1-tab03'!J18="(e)",'III-1-tab03'!J18," ")</f>
        <v> </v>
      </c>
      <c r="G17" s="43">
        <f>'III-1-tab03'!C18</f>
        <v>13</v>
      </c>
      <c r="H17" s="127" t="str">
        <f>IF('III-1-tab03'!D18="(e)",'III-1-tab03'!D18," ")</f>
        <v> </v>
      </c>
      <c r="I17" s="8">
        <f>'III-1-tab04'!I19</f>
        <v>283</v>
      </c>
      <c r="J17" s="128" t="str">
        <f>IF('III-1-tab04'!J19="(e)",'III-1-tab04'!J19," ")</f>
        <v> </v>
      </c>
      <c r="K17" s="51">
        <f t="shared" si="0"/>
        <v>331</v>
      </c>
      <c r="L17" s="22" t="str">
        <f t="shared" si="1"/>
        <v> </v>
      </c>
      <c r="M17" s="8"/>
      <c r="N17" s="8"/>
    </row>
    <row r="18" spans="1:14" ht="11.25">
      <c r="A18" s="21">
        <v>14</v>
      </c>
      <c r="B18" s="4" t="s">
        <v>24</v>
      </c>
      <c r="C18" s="49">
        <f>'III-1-tab02'!I19</f>
        <v>15</v>
      </c>
      <c r="D18" s="127" t="str">
        <f>IF('III-1-tab02'!J19="(e)",'III-1-tab02'!J19," ")</f>
        <v> </v>
      </c>
      <c r="E18" s="8">
        <f>'III-1-tab03'!I19</f>
        <v>23</v>
      </c>
      <c r="F18" s="128" t="str">
        <f>IF('III-1-tab03'!J19="(e)",'III-1-tab03'!J19," ")</f>
        <v> </v>
      </c>
      <c r="G18" s="43">
        <f>'III-1-tab03'!C19</f>
        <v>0</v>
      </c>
      <c r="H18" s="127" t="str">
        <f>IF('III-1-tab03'!D19="(e)",'III-1-tab03'!D19," ")</f>
        <v> </v>
      </c>
      <c r="I18" s="8">
        <f>'III-1-tab04'!I20</f>
        <v>17</v>
      </c>
      <c r="J18" s="128" t="str">
        <f>IF('III-1-tab04'!J20="(e)",'III-1-tab04'!J20," ")</f>
        <v> </v>
      </c>
      <c r="K18" s="51">
        <f t="shared" si="0"/>
        <v>55</v>
      </c>
      <c r="L18" s="22" t="str">
        <f t="shared" si="1"/>
        <v> </v>
      </c>
      <c r="M18" s="8"/>
      <c r="N18" s="8"/>
    </row>
    <row r="19" spans="1:14" ht="11.25">
      <c r="A19" s="21">
        <v>15</v>
      </c>
      <c r="B19" s="4" t="s">
        <v>25</v>
      </c>
      <c r="C19" s="49">
        <f>'III-1-tab02'!I20</f>
        <v>0</v>
      </c>
      <c r="D19" s="127" t="str">
        <f>IF('III-1-tab02'!J20="(e)",'III-1-tab02'!J20," ")</f>
        <v> </v>
      </c>
      <c r="E19" s="8">
        <f>'III-1-tab03'!I20</f>
        <v>4</v>
      </c>
      <c r="F19" s="128" t="str">
        <f>IF('III-1-tab03'!J20="(e)",'III-1-tab03'!J20," ")</f>
        <v> </v>
      </c>
      <c r="G19" s="43">
        <f>'III-1-tab03'!C20</f>
        <v>0</v>
      </c>
      <c r="H19" s="127" t="str">
        <f>IF('III-1-tab03'!D20="(e)",'III-1-tab03'!D20," ")</f>
        <v> </v>
      </c>
      <c r="I19" s="8">
        <f>'III-1-tab04'!I21</f>
        <v>7</v>
      </c>
      <c r="J19" s="128" t="str">
        <f>IF('III-1-tab04'!J21="(e)",'III-1-tab04'!J21," ")</f>
        <v> </v>
      </c>
      <c r="K19" s="51">
        <f t="shared" si="0"/>
        <v>11</v>
      </c>
      <c r="L19" s="22" t="str">
        <f t="shared" si="1"/>
        <v> </v>
      </c>
      <c r="M19" s="8"/>
      <c r="N19" s="8"/>
    </row>
    <row r="20" spans="1:14" ht="11.25">
      <c r="A20" s="21">
        <v>16</v>
      </c>
      <c r="B20" s="4" t="s">
        <v>26</v>
      </c>
      <c r="C20" s="49">
        <f>'III-1-tab02'!I21</f>
        <v>11</v>
      </c>
      <c r="D20" s="127" t="str">
        <f>IF('III-1-tab02'!J21="(e)",'III-1-tab02'!J21," ")</f>
        <v> </v>
      </c>
      <c r="E20" s="8">
        <f>'III-1-tab03'!I21</f>
        <v>19</v>
      </c>
      <c r="F20" s="128" t="str">
        <f>IF('III-1-tab03'!J21="(e)",'III-1-tab03'!J21," ")</f>
        <v> </v>
      </c>
      <c r="G20" s="43">
        <f>'III-1-tab03'!C21</f>
        <v>0</v>
      </c>
      <c r="H20" s="127" t="str">
        <f>IF('III-1-tab03'!D21="(e)",'III-1-tab03'!D21," ")</f>
        <v> </v>
      </c>
      <c r="I20" s="8">
        <f>'III-1-tab04'!I22</f>
        <v>7</v>
      </c>
      <c r="J20" s="128" t="str">
        <f>IF('III-1-tab04'!J22="(e)",'III-1-tab04'!J22," ")</f>
        <v> </v>
      </c>
      <c r="K20" s="51">
        <f t="shared" si="0"/>
        <v>37</v>
      </c>
      <c r="L20" s="22" t="str">
        <f t="shared" si="1"/>
        <v> </v>
      </c>
      <c r="M20" s="8"/>
      <c r="N20" s="8"/>
    </row>
    <row r="21" spans="1:14" ht="11.25">
      <c r="A21" s="21">
        <v>17</v>
      </c>
      <c r="B21" s="4" t="s">
        <v>105</v>
      </c>
      <c r="C21" s="49">
        <f>'III-1-tab02'!I22</f>
        <v>4</v>
      </c>
      <c r="D21" s="127" t="str">
        <f>IF('III-1-tab02'!J22="(e)",'III-1-tab02'!J22," ")</f>
        <v> </v>
      </c>
      <c r="E21" s="8">
        <f>'III-1-tab03'!I22</f>
        <v>12</v>
      </c>
      <c r="F21" s="128" t="str">
        <f>IF('III-1-tab03'!J22="(e)",'III-1-tab03'!J22," ")</f>
        <v> </v>
      </c>
      <c r="G21" s="43">
        <f>'III-1-tab03'!C22</f>
        <v>0</v>
      </c>
      <c r="H21" s="127" t="str">
        <f>IF('III-1-tab03'!D22="(e)",'III-1-tab03'!D22," ")</f>
        <v> </v>
      </c>
      <c r="I21" s="8">
        <f>'III-1-tab04'!I23</f>
        <v>46</v>
      </c>
      <c r="J21" s="128" t="str">
        <f>IF('III-1-tab04'!J23="(e)",'III-1-tab04'!J23," ")</f>
        <v> </v>
      </c>
      <c r="K21" s="51">
        <f t="shared" si="0"/>
        <v>62</v>
      </c>
      <c r="L21" s="22" t="str">
        <f t="shared" si="1"/>
        <v> </v>
      </c>
      <c r="M21" s="8"/>
      <c r="N21" s="8"/>
    </row>
    <row r="22" spans="1:14" ht="11.25">
      <c r="A22" s="21">
        <v>18</v>
      </c>
      <c r="B22" s="4" t="s">
        <v>27</v>
      </c>
      <c r="C22" s="49">
        <f>'III-1-tab02'!I23</f>
        <v>7</v>
      </c>
      <c r="D22" s="127" t="str">
        <f>IF('III-1-tab02'!J23="(e)",'III-1-tab02'!J23," ")</f>
        <v> </v>
      </c>
      <c r="E22" s="8">
        <f>'III-1-tab03'!I23</f>
        <v>9</v>
      </c>
      <c r="F22" s="128" t="str">
        <f>IF('III-1-tab03'!J23="(e)",'III-1-tab03'!J23," ")</f>
        <v> </v>
      </c>
      <c r="G22" s="43">
        <f>'III-1-tab03'!C23</f>
        <v>1</v>
      </c>
      <c r="H22" s="127" t="str">
        <f>IF('III-1-tab03'!D23="(e)",'III-1-tab03'!D23," ")</f>
        <v> </v>
      </c>
      <c r="I22" s="8">
        <f>'III-1-tab04'!I24</f>
        <v>10</v>
      </c>
      <c r="J22" s="128" t="str">
        <f>IF('III-1-tab04'!J24="(e)",'III-1-tab04'!J24," ")</f>
        <v> </v>
      </c>
      <c r="K22" s="51">
        <f t="shared" si="0"/>
        <v>27</v>
      </c>
      <c r="L22" s="22" t="str">
        <f t="shared" si="1"/>
        <v> </v>
      </c>
      <c r="M22" s="8"/>
      <c r="N22" s="8"/>
    </row>
    <row r="23" spans="1:14" ht="11.25">
      <c r="A23" s="21">
        <v>19</v>
      </c>
      <c r="B23" s="4" t="s">
        <v>28</v>
      </c>
      <c r="C23" s="49">
        <f>'III-1-tab02'!I24</f>
        <v>1</v>
      </c>
      <c r="D23" s="127" t="str">
        <f>IF('III-1-tab02'!J24="(e)",'III-1-tab02'!J24," ")</f>
        <v> </v>
      </c>
      <c r="E23" s="8">
        <f>'III-1-tab03'!I24</f>
        <v>2</v>
      </c>
      <c r="F23" s="128" t="str">
        <f>IF('III-1-tab03'!J24="(e)",'III-1-tab03'!J24," ")</f>
        <v> </v>
      </c>
      <c r="G23" s="43">
        <f>'III-1-tab03'!C24</f>
        <v>0</v>
      </c>
      <c r="H23" s="127" t="str">
        <f>IF('III-1-tab03'!D24="(e)",'III-1-tab03'!D24," ")</f>
        <v> </v>
      </c>
      <c r="I23" s="8">
        <f>'III-1-tab04'!I25</f>
        <v>10</v>
      </c>
      <c r="J23" s="128" t="str">
        <f>IF('III-1-tab04'!J25="(e)",'III-1-tab04'!J25," ")</f>
        <v> </v>
      </c>
      <c r="K23" s="51">
        <f t="shared" si="0"/>
        <v>13</v>
      </c>
      <c r="L23" s="22" t="str">
        <f t="shared" si="1"/>
        <v> </v>
      </c>
      <c r="M23" s="8"/>
      <c r="N23" s="8"/>
    </row>
    <row r="24" spans="1:14" ht="11.25">
      <c r="A24" s="21" t="s">
        <v>8</v>
      </c>
      <c r="B24" s="4" t="s">
        <v>29</v>
      </c>
      <c r="C24" s="49">
        <f>'III-1-tab02'!I25</f>
        <v>1</v>
      </c>
      <c r="D24" s="127" t="str">
        <f>IF('III-1-tab02'!J25="(e)",'III-1-tab02'!J25," ")</f>
        <v> </v>
      </c>
      <c r="E24" s="8">
        <f>'III-1-tab03'!I25</f>
        <v>0</v>
      </c>
      <c r="F24" s="128" t="str">
        <f>IF('III-1-tab03'!J25="(e)",'III-1-tab03'!J25," ")</f>
        <v> </v>
      </c>
      <c r="G24" s="43">
        <f>'III-1-tab03'!C25</f>
        <v>0</v>
      </c>
      <c r="H24" s="127" t="str">
        <f>IF('III-1-tab03'!D25="(e)",'III-1-tab03'!D25," ")</f>
        <v> </v>
      </c>
      <c r="I24" s="8">
        <f>'III-1-tab04'!I26</f>
        <v>21</v>
      </c>
      <c r="J24" s="128" t="str">
        <f>IF('III-1-tab04'!J26="(e)",'III-1-tab04'!J26," ")</f>
        <v> </v>
      </c>
      <c r="K24" s="51">
        <f t="shared" si="0"/>
        <v>22</v>
      </c>
      <c r="L24" s="22" t="str">
        <f t="shared" si="1"/>
        <v> </v>
      </c>
      <c r="M24" s="8"/>
      <c r="N24" s="8"/>
    </row>
    <row r="25" spans="1:14" ht="11.25">
      <c r="A25" s="21" t="s">
        <v>76</v>
      </c>
      <c r="B25" s="4" t="s">
        <v>106</v>
      </c>
      <c r="C25" s="49">
        <f>'III-1-tab02'!I26</f>
        <v>2</v>
      </c>
      <c r="D25" s="127" t="str">
        <f>IF('III-1-tab02'!J26="(e)",'III-1-tab02'!J26," ")</f>
        <v> </v>
      </c>
      <c r="E25" s="8">
        <f>'III-1-tab03'!I26</f>
        <v>1</v>
      </c>
      <c r="F25" s="128" t="str">
        <f>IF('III-1-tab03'!J26="(e)",'III-1-tab03'!J26," ")</f>
        <v> </v>
      </c>
      <c r="G25" s="43">
        <f>'III-1-tab03'!C26</f>
        <v>0</v>
      </c>
      <c r="H25" s="127" t="str">
        <f>IF('III-1-tab03'!D26="(e)",'III-1-tab03'!D26," ")</f>
        <v> </v>
      </c>
      <c r="I25" s="8">
        <f>'III-1-tab04'!I27</f>
        <v>16</v>
      </c>
      <c r="J25" s="128" t="str">
        <f>IF('III-1-tab04'!J27="(e)",'III-1-tab04'!J27," ")</f>
        <v> </v>
      </c>
      <c r="K25" s="51">
        <f t="shared" si="0"/>
        <v>19</v>
      </c>
      <c r="L25" s="22" t="str">
        <f t="shared" si="1"/>
        <v> </v>
      </c>
      <c r="M25" s="8"/>
      <c r="N25" s="8"/>
    </row>
    <row r="26" spans="1:14" ht="11.25">
      <c r="A26" s="21">
        <v>21</v>
      </c>
      <c r="B26" s="4" t="s">
        <v>107</v>
      </c>
      <c r="C26" s="49">
        <f>'III-1-tab02'!I27</f>
        <v>16</v>
      </c>
      <c r="D26" s="127" t="str">
        <f>IF('III-1-tab02'!J27="(e)",'III-1-tab02'!J27," ")</f>
        <v> </v>
      </c>
      <c r="E26" s="8">
        <f>'III-1-tab03'!I27</f>
        <v>26</v>
      </c>
      <c r="F26" s="128" t="str">
        <f>IF('III-1-tab03'!J27="(e)",'III-1-tab03'!J27," ")</f>
        <v> </v>
      </c>
      <c r="G26" s="43">
        <f>'III-1-tab03'!C27</f>
        <v>0</v>
      </c>
      <c r="H26" s="127" t="str">
        <f>IF('III-1-tab03'!D27="(e)",'III-1-tab03'!D27," ")</f>
        <v> </v>
      </c>
      <c r="I26" s="8">
        <f>'III-1-tab04'!I28</f>
        <v>17</v>
      </c>
      <c r="J26" s="128" t="str">
        <f>IF('III-1-tab04'!J28="(e)",'III-1-tab04'!J28," ")</f>
        <v> </v>
      </c>
      <c r="K26" s="51">
        <f t="shared" si="0"/>
        <v>59</v>
      </c>
      <c r="L26" s="22" t="str">
        <f t="shared" si="1"/>
        <v> </v>
      </c>
      <c r="M26" s="8"/>
      <c r="N26" s="8"/>
    </row>
    <row r="27" spans="1:14" ht="11.25">
      <c r="A27" s="21">
        <v>22</v>
      </c>
      <c r="B27" s="4" t="s">
        <v>108</v>
      </c>
      <c r="C27" s="49">
        <f>'III-1-tab02'!I28</f>
        <v>11</v>
      </c>
      <c r="D27" s="127" t="str">
        <f>IF('III-1-tab02'!J28="(e)",'III-1-tab02'!J28," ")</f>
        <v> </v>
      </c>
      <c r="E27" s="8">
        <f>'III-1-tab03'!I28</f>
        <v>18</v>
      </c>
      <c r="F27" s="128" t="str">
        <f>IF('III-1-tab03'!J28="(e)",'III-1-tab03'!J28," ")</f>
        <v> </v>
      </c>
      <c r="G27" s="43">
        <f>'III-1-tab03'!C28</f>
        <v>0</v>
      </c>
      <c r="H27" s="127" t="str">
        <f>IF('III-1-tab03'!D28="(e)",'III-1-tab03'!D28," ")</f>
        <v> </v>
      </c>
      <c r="I27" s="8">
        <f>'III-1-tab04'!I29</f>
        <v>11</v>
      </c>
      <c r="J27" s="128" t="str">
        <f>IF('III-1-tab04'!J29="(e)",'III-1-tab04'!J29," ")</f>
        <v> </v>
      </c>
      <c r="K27" s="51">
        <f t="shared" si="0"/>
        <v>40</v>
      </c>
      <c r="L27" s="22" t="str">
        <f t="shared" si="1"/>
        <v> </v>
      </c>
      <c r="M27" s="8"/>
      <c r="N27" s="8"/>
    </row>
    <row r="28" spans="1:14" ht="11.25">
      <c r="A28" s="21">
        <v>23</v>
      </c>
      <c r="B28" s="4" t="s">
        <v>30</v>
      </c>
      <c r="C28" s="49">
        <f>'III-1-tab02'!I29</f>
        <v>0</v>
      </c>
      <c r="D28" s="127" t="str">
        <f>IF('III-1-tab02'!J29="(e)",'III-1-tab02'!J29," ")</f>
        <v> </v>
      </c>
      <c r="E28" s="8">
        <f>'III-1-tab03'!I29</f>
        <v>1</v>
      </c>
      <c r="F28" s="128" t="str">
        <f>IF('III-1-tab03'!J29="(e)",'III-1-tab03'!J29," ")</f>
        <v> </v>
      </c>
      <c r="G28" s="43">
        <f>'III-1-tab03'!C29</f>
        <v>1</v>
      </c>
      <c r="H28" s="127" t="str">
        <f>IF('III-1-tab03'!D29="(e)",'III-1-tab03'!D29," ")</f>
        <v> </v>
      </c>
      <c r="I28" s="8">
        <f>'III-1-tab04'!I30</f>
        <v>7</v>
      </c>
      <c r="J28" s="128" t="str">
        <f>IF('III-1-tab04'!J30="(e)",'III-1-tab04'!J30," ")</f>
        <v> </v>
      </c>
      <c r="K28" s="51">
        <f t="shared" si="0"/>
        <v>9</v>
      </c>
      <c r="L28" s="22" t="str">
        <f t="shared" si="1"/>
        <v> </v>
      </c>
      <c r="M28" s="8"/>
      <c r="N28" s="8"/>
    </row>
    <row r="29" spans="1:14" ht="11.25">
      <c r="A29" s="21">
        <v>24</v>
      </c>
      <c r="B29" s="4" t="s">
        <v>31</v>
      </c>
      <c r="C29" s="49">
        <f>'III-1-tab02'!I30</f>
        <v>7</v>
      </c>
      <c r="D29" s="127" t="str">
        <f>IF('III-1-tab02'!J30="(e)",'III-1-tab02'!J30," ")</f>
        <v> </v>
      </c>
      <c r="E29" s="8">
        <f>'III-1-tab03'!I30</f>
        <v>6</v>
      </c>
      <c r="F29" s="128" t="str">
        <f>IF('III-1-tab03'!J30="(e)",'III-1-tab03'!J30," ")</f>
        <v> </v>
      </c>
      <c r="G29" s="43">
        <f>'III-1-tab03'!C30</f>
        <v>0</v>
      </c>
      <c r="H29" s="127" t="str">
        <f>IF('III-1-tab03'!D30="(e)",'III-1-tab03'!D30," ")</f>
        <v> </v>
      </c>
      <c r="I29" s="8">
        <f>'III-1-tab04'!I31</f>
        <v>23</v>
      </c>
      <c r="J29" s="128" t="str">
        <f>IF('III-1-tab04'!J31="(e)",'III-1-tab04'!J31," ")</f>
        <v> </v>
      </c>
      <c r="K29" s="51">
        <f t="shared" si="0"/>
        <v>36</v>
      </c>
      <c r="L29" s="22" t="str">
        <f t="shared" si="1"/>
        <v> </v>
      </c>
      <c r="M29" s="8"/>
      <c r="N29" s="8"/>
    </row>
    <row r="30" spans="1:14" ht="11.25">
      <c r="A30" s="21">
        <v>25</v>
      </c>
      <c r="B30" s="4" t="s">
        <v>32</v>
      </c>
      <c r="C30" s="49">
        <f>'III-1-tab02'!I31</f>
        <v>10</v>
      </c>
      <c r="D30" s="127" t="str">
        <f>IF('III-1-tab02'!J31="(e)",'III-1-tab02'!J31," ")</f>
        <v> </v>
      </c>
      <c r="E30" s="8">
        <f>'III-1-tab03'!I31</f>
        <v>29</v>
      </c>
      <c r="F30" s="128" t="str">
        <f>IF('III-1-tab03'!J31="(e)",'III-1-tab03'!J31," ")</f>
        <v> </v>
      </c>
      <c r="G30" s="43">
        <f>'III-1-tab03'!C31</f>
        <v>0</v>
      </c>
      <c r="H30" s="127" t="str">
        <f>IF('III-1-tab03'!D31="(e)",'III-1-tab03'!D31," ")</f>
        <v> </v>
      </c>
      <c r="I30" s="8">
        <f>'III-1-tab04'!I32</f>
        <v>26</v>
      </c>
      <c r="J30" s="128" t="str">
        <f>IF('III-1-tab04'!J32="(e)",'III-1-tab04'!J32," ")</f>
        <v> </v>
      </c>
      <c r="K30" s="51">
        <f t="shared" si="0"/>
        <v>65</v>
      </c>
      <c r="L30" s="22" t="str">
        <f t="shared" si="1"/>
        <v> </v>
      </c>
      <c r="M30" s="8"/>
      <c r="N30" s="8"/>
    </row>
    <row r="31" spans="1:14" ht="11.25">
      <c r="A31" s="21">
        <v>26</v>
      </c>
      <c r="B31" s="4" t="s">
        <v>33</v>
      </c>
      <c r="C31" s="49">
        <f>'III-1-tab02'!I32</f>
        <v>5</v>
      </c>
      <c r="D31" s="127" t="str">
        <f>IF('III-1-tab02'!J32="(e)",'III-1-tab02'!J32," ")</f>
        <v> </v>
      </c>
      <c r="E31" s="8">
        <f>'III-1-tab03'!I32</f>
        <v>17</v>
      </c>
      <c r="F31" s="128" t="str">
        <f>IF('III-1-tab03'!J32="(e)",'III-1-tab03'!J32," ")</f>
        <v> </v>
      </c>
      <c r="G31" s="43">
        <f>'III-1-tab03'!C32</f>
        <v>2</v>
      </c>
      <c r="H31" s="127" t="str">
        <f>IF('III-1-tab03'!D32="(e)",'III-1-tab03'!D32," ")</f>
        <v> </v>
      </c>
      <c r="I31" s="8">
        <f>'III-1-tab04'!I33</f>
        <v>50</v>
      </c>
      <c r="J31" s="128" t="str">
        <f>IF('III-1-tab04'!J33="(e)",'III-1-tab04'!J33," ")</f>
        <v> </v>
      </c>
      <c r="K31" s="51">
        <f t="shared" si="0"/>
        <v>74</v>
      </c>
      <c r="L31" s="22" t="str">
        <f t="shared" si="1"/>
        <v> </v>
      </c>
      <c r="M31" s="8"/>
      <c r="N31" s="8"/>
    </row>
    <row r="32" spans="1:14" ht="11.25">
      <c r="A32" s="21">
        <v>27</v>
      </c>
      <c r="B32" s="4" t="s">
        <v>34</v>
      </c>
      <c r="C32" s="49">
        <f>'III-1-tab02'!I33</f>
        <v>10</v>
      </c>
      <c r="D32" s="127" t="str">
        <f>IF('III-1-tab02'!J33="(e)",'III-1-tab02'!J33," ")</f>
        <v> </v>
      </c>
      <c r="E32" s="8">
        <f>'III-1-tab03'!I33</f>
        <v>11</v>
      </c>
      <c r="F32" s="128" t="str">
        <f>IF('III-1-tab03'!J33="(e)",'III-1-tab03'!J33," ")</f>
        <v> </v>
      </c>
      <c r="G32" s="43">
        <f>'III-1-tab03'!C33</f>
        <v>1</v>
      </c>
      <c r="H32" s="127" t="str">
        <f>IF('III-1-tab03'!D33="(e)",'III-1-tab03'!D33," ")</f>
        <v> </v>
      </c>
      <c r="I32" s="8">
        <f>'III-1-tab04'!I34</f>
        <v>25</v>
      </c>
      <c r="J32" s="128" t="str">
        <f>IF('III-1-tab04'!J34="(e)",'III-1-tab04'!J34," ")</f>
        <v> </v>
      </c>
      <c r="K32" s="51">
        <f t="shared" si="0"/>
        <v>47</v>
      </c>
      <c r="L32" s="22" t="str">
        <f t="shared" si="1"/>
        <v> </v>
      </c>
      <c r="M32" s="8"/>
      <c r="N32" s="8"/>
    </row>
    <row r="33" spans="1:14" ht="11.25">
      <c r="A33" s="21">
        <v>28</v>
      </c>
      <c r="B33" s="4" t="s">
        <v>109</v>
      </c>
      <c r="C33" s="49">
        <f>'III-1-tab02'!I34</f>
        <v>4</v>
      </c>
      <c r="D33" s="127" t="str">
        <f>IF('III-1-tab02'!J34="(e)",'III-1-tab02'!J34," ")</f>
        <v> </v>
      </c>
      <c r="E33" s="8">
        <f>'III-1-tab03'!I34</f>
        <v>18</v>
      </c>
      <c r="F33" s="128" t="str">
        <f>IF('III-1-tab03'!J34="(e)",'III-1-tab03'!J34," ")</f>
        <v> </v>
      </c>
      <c r="G33" s="43">
        <f>'III-1-tab03'!C34</f>
        <v>1</v>
      </c>
      <c r="H33" s="127" t="str">
        <f>IF('III-1-tab03'!D34="(e)",'III-1-tab03'!D34," ")</f>
        <v> </v>
      </c>
      <c r="I33" s="8">
        <f>'III-1-tab04'!I35</f>
        <v>13</v>
      </c>
      <c r="J33" s="128" t="str">
        <f>IF('III-1-tab04'!J35="(e)",'III-1-tab04'!J35," ")</f>
        <v> </v>
      </c>
      <c r="K33" s="51">
        <f t="shared" si="0"/>
        <v>36</v>
      </c>
      <c r="L33" s="22" t="str">
        <f t="shared" si="1"/>
        <v> </v>
      </c>
      <c r="M33" s="8"/>
      <c r="N33" s="8"/>
    </row>
    <row r="34" spans="1:14" ht="11.25">
      <c r="A34" s="21">
        <v>29</v>
      </c>
      <c r="B34" s="4" t="s">
        <v>35</v>
      </c>
      <c r="C34" s="49">
        <f>'III-1-tab02'!I35</f>
        <v>15</v>
      </c>
      <c r="D34" s="127" t="str">
        <f>IF('III-1-tab02'!J35="(e)",'III-1-tab02'!J35," ")</f>
        <v> </v>
      </c>
      <c r="E34" s="8">
        <f>'III-1-tab03'!I35</f>
        <v>38</v>
      </c>
      <c r="F34" s="128" t="str">
        <f>IF('III-1-tab03'!J35="(e)",'III-1-tab03'!J35," ")</f>
        <v> </v>
      </c>
      <c r="G34" s="43">
        <f>'III-1-tab03'!C35</f>
        <v>0</v>
      </c>
      <c r="H34" s="127" t="str">
        <f>IF('III-1-tab03'!D35="(e)",'III-1-tab03'!D35," ")</f>
        <v> </v>
      </c>
      <c r="I34" s="8">
        <f>'III-1-tab04'!I36</f>
        <v>40</v>
      </c>
      <c r="J34" s="128" t="str">
        <f>IF('III-1-tab04'!J36="(e)",'III-1-tab04'!J36," ")</f>
        <v> </v>
      </c>
      <c r="K34" s="51">
        <f t="shared" si="0"/>
        <v>93</v>
      </c>
      <c r="L34" s="22" t="str">
        <f t="shared" si="1"/>
        <v> </v>
      </c>
      <c r="M34" s="8"/>
      <c r="N34" s="8"/>
    </row>
    <row r="35" spans="1:14" ht="11.25">
      <c r="A35" s="21">
        <v>30</v>
      </c>
      <c r="B35" s="4" t="s">
        <v>36</v>
      </c>
      <c r="C35" s="49">
        <f>'III-1-tab02'!I36</f>
        <v>0</v>
      </c>
      <c r="D35" s="127" t="str">
        <f>IF('III-1-tab02'!J36="(e)",'III-1-tab02'!J36," ")</f>
        <v> </v>
      </c>
      <c r="E35" s="8">
        <f>'III-1-tab03'!I36</f>
        <v>0</v>
      </c>
      <c r="F35" s="128" t="str">
        <f>IF('III-1-tab03'!J36="(e)",'III-1-tab03'!J36," ")</f>
        <v> </v>
      </c>
      <c r="G35" s="43">
        <f>'III-1-tab03'!C36</f>
        <v>0</v>
      </c>
      <c r="H35" s="127" t="str">
        <f>IF('III-1-tab03'!D36="(e)",'III-1-tab03'!D36," ")</f>
        <v> </v>
      </c>
      <c r="I35" s="8">
        <f>'III-1-tab04'!I37</f>
        <v>108</v>
      </c>
      <c r="J35" s="128" t="str">
        <f>IF('III-1-tab04'!J37="(e)",'III-1-tab04'!J37," ")</f>
        <v> </v>
      </c>
      <c r="K35" s="51">
        <f t="shared" si="0"/>
        <v>108</v>
      </c>
      <c r="L35" s="22" t="str">
        <f t="shared" si="1"/>
        <v> </v>
      </c>
      <c r="M35" s="8"/>
      <c r="N35" s="8"/>
    </row>
    <row r="36" spans="1:14" ht="11.25">
      <c r="A36" s="21">
        <v>31</v>
      </c>
      <c r="B36" s="4" t="s">
        <v>110</v>
      </c>
      <c r="C36" s="49">
        <f>'III-1-tab02'!I37</f>
        <v>79</v>
      </c>
      <c r="D36" s="127" t="str">
        <f>IF('III-1-tab02'!J37="(e)",'III-1-tab02'!J37," ")</f>
        <v> </v>
      </c>
      <c r="E36" s="8">
        <f>'III-1-tab03'!I37</f>
        <v>46</v>
      </c>
      <c r="F36" s="128" t="str">
        <f>IF('III-1-tab03'!J37="(e)",'III-1-tab03'!J37," ")</f>
        <v> </v>
      </c>
      <c r="G36" s="43">
        <f>'III-1-tab03'!C37</f>
        <v>2</v>
      </c>
      <c r="H36" s="127" t="str">
        <f>IF('III-1-tab03'!D37="(e)",'III-1-tab03'!D37," ")</f>
        <v> </v>
      </c>
      <c r="I36" s="8">
        <f>'III-1-tab04'!I38</f>
        <v>123</v>
      </c>
      <c r="J36" s="128" t="str">
        <f>IF('III-1-tab04'!J38="(e)",'III-1-tab04'!J38," ")</f>
        <v> </v>
      </c>
      <c r="K36" s="51">
        <f t="shared" si="0"/>
        <v>250</v>
      </c>
      <c r="L36" s="22" t="str">
        <f t="shared" si="1"/>
        <v> </v>
      </c>
      <c r="M36" s="8"/>
      <c r="N36" s="8"/>
    </row>
    <row r="37" spans="1:14" ht="11.25">
      <c r="A37" s="21">
        <v>32</v>
      </c>
      <c r="B37" s="4" t="s">
        <v>37</v>
      </c>
      <c r="C37" s="49">
        <f>'III-1-tab02'!I38</f>
        <v>1</v>
      </c>
      <c r="D37" s="127" t="str">
        <f>IF('III-1-tab02'!J38="(e)",'III-1-tab02'!J38," ")</f>
        <v> </v>
      </c>
      <c r="E37" s="8">
        <f>'III-1-tab03'!I38</f>
        <v>3</v>
      </c>
      <c r="F37" s="128" t="str">
        <f>IF('III-1-tab03'!J38="(e)",'III-1-tab03'!J38," ")</f>
        <v> </v>
      </c>
      <c r="G37" s="43">
        <f>'III-1-tab03'!C38</f>
        <v>1</v>
      </c>
      <c r="H37" s="127" t="str">
        <f>IF('III-1-tab03'!D38="(e)",'III-1-tab03'!D38," ")</f>
        <v> </v>
      </c>
      <c r="I37" s="8">
        <f>'III-1-tab04'!I39</f>
        <v>10</v>
      </c>
      <c r="J37" s="128" t="str">
        <f>IF('III-1-tab04'!J39="(e)",'III-1-tab04'!J39," ")</f>
        <v> </v>
      </c>
      <c r="K37" s="51">
        <f t="shared" si="0"/>
        <v>15</v>
      </c>
      <c r="L37" s="22" t="str">
        <f t="shared" si="1"/>
        <v> </v>
      </c>
      <c r="M37" s="8"/>
      <c r="N37" s="8"/>
    </row>
    <row r="38" spans="1:14" ht="11.25">
      <c r="A38" s="21">
        <v>33</v>
      </c>
      <c r="B38" s="4" t="s">
        <v>38</v>
      </c>
      <c r="C38" s="49">
        <f>'III-1-tab02'!I39</f>
        <v>37</v>
      </c>
      <c r="D38" s="127" t="str">
        <f>IF('III-1-tab02'!J39="(e)",'III-1-tab02'!J39," ")</f>
        <v> </v>
      </c>
      <c r="E38" s="8">
        <f>'III-1-tab03'!I39</f>
        <v>33</v>
      </c>
      <c r="F38" s="128" t="str">
        <f>IF('III-1-tab03'!J39="(e)",'III-1-tab03'!J39," ")</f>
        <v> </v>
      </c>
      <c r="G38" s="43">
        <f>'III-1-tab03'!C39</f>
        <v>3</v>
      </c>
      <c r="H38" s="127" t="str">
        <f>IF('III-1-tab03'!D39="(e)",'III-1-tab03'!D39," ")</f>
        <v> </v>
      </c>
      <c r="I38" s="8">
        <f>'III-1-tab04'!I40</f>
        <v>161</v>
      </c>
      <c r="J38" s="128" t="str">
        <f>IF('III-1-tab04'!J40="(e)",'III-1-tab04'!J40," ")</f>
        <v> </v>
      </c>
      <c r="K38" s="51">
        <f t="shared" si="0"/>
        <v>234</v>
      </c>
      <c r="L38" s="22" t="str">
        <f t="shared" si="1"/>
        <v> </v>
      </c>
      <c r="M38" s="8"/>
      <c r="N38" s="8"/>
    </row>
    <row r="39" spans="1:14" ht="11.25">
      <c r="A39" s="21">
        <v>34</v>
      </c>
      <c r="B39" s="4" t="s">
        <v>39</v>
      </c>
      <c r="C39" s="49">
        <f>'III-1-tab02'!I40</f>
        <v>19</v>
      </c>
      <c r="D39" s="127" t="str">
        <f>IF('III-1-tab02'!J40="(e)",'III-1-tab02'!J40," ")</f>
        <v> </v>
      </c>
      <c r="E39" s="8">
        <f>'III-1-tab03'!I40</f>
        <v>5</v>
      </c>
      <c r="F39" s="128" t="str">
        <f>IF('III-1-tab03'!J40="(e)",'III-1-tab03'!J40," ")</f>
        <v> </v>
      </c>
      <c r="G39" s="43">
        <f>'III-1-tab03'!C40</f>
        <v>6</v>
      </c>
      <c r="H39" s="127" t="str">
        <f>IF('III-1-tab03'!D40="(e)",'III-1-tab03'!D40," ")</f>
        <v> </v>
      </c>
      <c r="I39" s="8">
        <f>'III-1-tab04'!I41</f>
        <v>126</v>
      </c>
      <c r="J39" s="128" t="str">
        <f>IF('III-1-tab04'!J41="(e)",'III-1-tab04'!J41," ")</f>
        <v> </v>
      </c>
      <c r="K39" s="51">
        <f t="shared" si="0"/>
        <v>156</v>
      </c>
      <c r="L39" s="22" t="str">
        <f t="shared" si="1"/>
        <v> </v>
      </c>
      <c r="M39" s="8"/>
      <c r="N39" s="8"/>
    </row>
    <row r="40" spans="1:14" ht="11.25">
      <c r="A40" s="21">
        <v>35</v>
      </c>
      <c r="B40" s="4" t="s">
        <v>111</v>
      </c>
      <c r="C40" s="49">
        <f>'III-1-tab02'!I41</f>
        <v>32</v>
      </c>
      <c r="D40" s="127" t="str">
        <f>IF('III-1-tab02'!J41="(e)",'III-1-tab02'!J41," ")</f>
        <v> </v>
      </c>
      <c r="E40" s="8">
        <f>'III-1-tab03'!I41</f>
        <v>69</v>
      </c>
      <c r="F40" s="128" t="str">
        <f>IF('III-1-tab03'!J41="(e)",'III-1-tab03'!J41," ")</f>
        <v> </v>
      </c>
      <c r="G40" s="43">
        <f>'III-1-tab03'!C41</f>
        <v>0</v>
      </c>
      <c r="H40" s="127" t="str">
        <f>IF('III-1-tab03'!D41="(e)",'III-1-tab03'!D41," ")</f>
        <v> </v>
      </c>
      <c r="I40" s="8">
        <f>'III-1-tab04'!I42</f>
        <v>30</v>
      </c>
      <c r="J40" s="128" t="str">
        <f>IF('III-1-tab04'!J42="(e)",'III-1-tab04'!J42," ")</f>
        <v> </v>
      </c>
      <c r="K40" s="51">
        <f t="shared" si="0"/>
        <v>131</v>
      </c>
      <c r="L40" s="22" t="str">
        <f t="shared" si="1"/>
        <v> </v>
      </c>
      <c r="M40" s="8"/>
      <c r="N40" s="8"/>
    </row>
    <row r="41" spans="1:14" ht="11.25">
      <c r="A41" s="21">
        <v>36</v>
      </c>
      <c r="B41" s="4" t="s">
        <v>40</v>
      </c>
      <c r="C41" s="49">
        <f>'III-1-tab02'!I42</f>
        <v>1</v>
      </c>
      <c r="D41" s="127" t="str">
        <f>IF('III-1-tab02'!J42="(e)",'III-1-tab02'!J42," ")</f>
        <v> </v>
      </c>
      <c r="E41" s="8">
        <f>'III-1-tab03'!I42</f>
        <v>14</v>
      </c>
      <c r="F41" s="128" t="str">
        <f>IF('III-1-tab03'!J42="(e)",'III-1-tab03'!J42," ")</f>
        <v> </v>
      </c>
      <c r="G41" s="43">
        <f>'III-1-tab03'!C42</f>
        <v>1</v>
      </c>
      <c r="H41" s="127" t="str">
        <f>IF('III-1-tab03'!D42="(e)",'III-1-tab03'!D42," ")</f>
        <v> </v>
      </c>
      <c r="I41" s="8">
        <f>'III-1-tab04'!I43</f>
        <v>8</v>
      </c>
      <c r="J41" s="128" t="str">
        <f>IF('III-1-tab04'!J43="(e)",'III-1-tab04'!J43," ")</f>
        <v> </v>
      </c>
      <c r="K41" s="51">
        <f t="shared" si="0"/>
        <v>24</v>
      </c>
      <c r="L41" s="22" t="str">
        <f t="shared" si="1"/>
        <v> </v>
      </c>
      <c r="M41" s="8"/>
      <c r="N41" s="8"/>
    </row>
    <row r="42" spans="1:14" ht="11.25">
      <c r="A42" s="21">
        <v>37</v>
      </c>
      <c r="B42" s="4" t="s">
        <v>112</v>
      </c>
      <c r="C42" s="49">
        <f>'III-1-tab02'!I43</f>
        <v>17</v>
      </c>
      <c r="D42" s="127" t="str">
        <f>IF('III-1-tab02'!J43="(e)",'III-1-tab02'!J43," ")</f>
        <v> </v>
      </c>
      <c r="E42" s="8">
        <f>'III-1-tab03'!I43</f>
        <v>14</v>
      </c>
      <c r="F42" s="128" t="str">
        <f>IF('III-1-tab03'!J43="(e)",'III-1-tab03'!J43," ")</f>
        <v> </v>
      </c>
      <c r="G42" s="43">
        <f>'III-1-tab03'!C43</f>
        <v>1</v>
      </c>
      <c r="H42" s="127" t="str">
        <f>IF('III-1-tab03'!D43="(e)",'III-1-tab03'!D43," ")</f>
        <v> </v>
      </c>
      <c r="I42" s="8">
        <f>'III-1-tab04'!I44</f>
        <v>47</v>
      </c>
      <c r="J42" s="128" t="str">
        <f>IF('III-1-tab04'!J44="(e)",'III-1-tab04'!J44," ")</f>
        <v> </v>
      </c>
      <c r="K42" s="51">
        <f t="shared" si="0"/>
        <v>79</v>
      </c>
      <c r="L42" s="22" t="str">
        <f t="shared" si="1"/>
        <v> </v>
      </c>
      <c r="M42" s="8"/>
      <c r="N42" s="8"/>
    </row>
    <row r="43" spans="1:14" ht="11.25">
      <c r="A43" s="21">
        <v>38</v>
      </c>
      <c r="B43" s="4" t="s">
        <v>41</v>
      </c>
      <c r="C43" s="49">
        <f>'III-1-tab02'!I44</f>
        <v>46</v>
      </c>
      <c r="D43" s="127" t="str">
        <f>IF('III-1-tab02'!J44="(e)",'III-1-tab02'!J44," ")</f>
        <v> </v>
      </c>
      <c r="E43" s="8">
        <f>'III-1-tab03'!I44</f>
        <v>120</v>
      </c>
      <c r="F43" s="128" t="str">
        <f>IF('III-1-tab03'!J44="(e)",'III-1-tab03'!J44," ")</f>
        <v> </v>
      </c>
      <c r="G43" s="43">
        <f>'III-1-tab03'!C44</f>
        <v>2</v>
      </c>
      <c r="H43" s="127" t="str">
        <f>IF('III-1-tab03'!D44="(e)",'III-1-tab03'!D44," ")</f>
        <v> </v>
      </c>
      <c r="I43" s="8">
        <f>'III-1-tab04'!I45</f>
        <v>135</v>
      </c>
      <c r="J43" s="128" t="str">
        <f>IF('III-1-tab04'!J45="(e)",'III-1-tab04'!J45," ")</f>
        <v> </v>
      </c>
      <c r="K43" s="51">
        <f t="shared" si="0"/>
        <v>303</v>
      </c>
      <c r="L43" s="22" t="str">
        <f t="shared" si="1"/>
        <v> </v>
      </c>
      <c r="M43" s="8"/>
      <c r="N43" s="8"/>
    </row>
    <row r="44" spans="1:14" ht="11.25">
      <c r="A44" s="21">
        <v>39</v>
      </c>
      <c r="B44" s="4" t="s">
        <v>42</v>
      </c>
      <c r="C44" s="49">
        <f>'III-1-tab02'!I45</f>
        <v>1</v>
      </c>
      <c r="D44" s="127" t="str">
        <f>IF('III-1-tab02'!J45="(e)",'III-1-tab02'!J45," ")</f>
        <v> </v>
      </c>
      <c r="E44" s="8">
        <f>'III-1-tab03'!I45</f>
        <v>2</v>
      </c>
      <c r="F44" s="128" t="str">
        <f>IF('III-1-tab03'!J45="(e)",'III-1-tab03'!J45," ")</f>
        <v> </v>
      </c>
      <c r="G44" s="43">
        <f>'III-1-tab03'!C45</f>
        <v>0</v>
      </c>
      <c r="H44" s="127" t="str">
        <f>IF('III-1-tab03'!D45="(e)",'III-1-tab03'!D45," ")</f>
        <v> </v>
      </c>
      <c r="I44" s="8">
        <f>'III-1-tab04'!I46</f>
        <v>20</v>
      </c>
      <c r="J44" s="128" t="str">
        <f>IF('III-1-tab04'!J46="(e)",'III-1-tab04'!J46," ")</f>
        <v> </v>
      </c>
      <c r="K44" s="51">
        <f t="shared" si="0"/>
        <v>23</v>
      </c>
      <c r="L44" s="22" t="str">
        <f t="shared" si="1"/>
        <v> </v>
      </c>
      <c r="M44" s="8"/>
      <c r="N44" s="8"/>
    </row>
    <row r="45" spans="1:14" ht="11.25">
      <c r="A45" s="21">
        <v>40</v>
      </c>
      <c r="B45" s="4" t="s">
        <v>43</v>
      </c>
      <c r="C45" s="49">
        <f>'III-1-tab02'!I46</f>
        <v>1</v>
      </c>
      <c r="D45" s="127" t="str">
        <f>IF('III-1-tab02'!J46="(e)",'III-1-tab02'!J46," ")</f>
        <v> </v>
      </c>
      <c r="E45" s="8">
        <f>'III-1-tab03'!I46</f>
        <v>4</v>
      </c>
      <c r="F45" s="128" t="str">
        <f>IF('III-1-tab03'!J46="(e)",'III-1-tab03'!J46," ")</f>
        <v> </v>
      </c>
      <c r="G45" s="43">
        <f>'III-1-tab03'!C46</f>
        <v>0</v>
      </c>
      <c r="H45" s="127" t="str">
        <f>IF('III-1-tab03'!D46="(e)",'III-1-tab03'!D46," ")</f>
        <v> </v>
      </c>
      <c r="I45" s="8">
        <f>'III-1-tab04'!I47</f>
        <v>18</v>
      </c>
      <c r="J45" s="128" t="str">
        <f>IF('III-1-tab04'!J47="(e)",'III-1-tab04'!J47," ")</f>
        <v> </v>
      </c>
      <c r="K45" s="51">
        <f t="shared" si="0"/>
        <v>23</v>
      </c>
      <c r="L45" s="22" t="str">
        <f t="shared" si="1"/>
        <v> </v>
      </c>
      <c r="M45" s="8"/>
      <c r="N45" s="8"/>
    </row>
    <row r="46" spans="1:14" ht="11.25">
      <c r="A46" s="21">
        <v>41</v>
      </c>
      <c r="B46" s="4" t="s">
        <v>113</v>
      </c>
      <c r="C46" s="49">
        <f>'III-1-tab02'!I47</f>
        <v>5</v>
      </c>
      <c r="D46" s="127" t="str">
        <f>IF('III-1-tab02'!J47="(e)",'III-1-tab02'!J47," ")</f>
        <v> </v>
      </c>
      <c r="E46" s="8">
        <f>'III-1-tab03'!I47</f>
        <v>20</v>
      </c>
      <c r="F46" s="128" t="str">
        <f>IF('III-1-tab03'!J47="(e)",'III-1-tab03'!J47," ")</f>
        <v> </v>
      </c>
      <c r="G46" s="43">
        <f>'III-1-tab03'!C47</f>
        <v>0</v>
      </c>
      <c r="H46" s="127" t="str">
        <f>IF('III-1-tab03'!D47="(e)",'III-1-tab03'!D47," ")</f>
        <v> </v>
      </c>
      <c r="I46" s="8">
        <f>'III-1-tab04'!I48</f>
        <v>12</v>
      </c>
      <c r="J46" s="128" t="str">
        <f>IF('III-1-tab04'!J48="(e)",'III-1-tab04'!J48," ")</f>
        <v> </v>
      </c>
      <c r="K46" s="51">
        <f t="shared" si="0"/>
        <v>37</v>
      </c>
      <c r="L46" s="22" t="str">
        <f t="shared" si="1"/>
        <v> </v>
      </c>
      <c r="M46" s="8"/>
      <c r="N46" s="8"/>
    </row>
    <row r="47" spans="1:14" ht="11.25">
      <c r="A47" s="21">
        <v>42</v>
      </c>
      <c r="B47" s="4" t="s">
        <v>44</v>
      </c>
      <c r="C47" s="49">
        <f>'III-1-tab02'!I48</f>
        <v>4</v>
      </c>
      <c r="D47" s="127" t="str">
        <f>IF('III-1-tab02'!J48="(e)",'III-1-tab02'!J48," ")</f>
        <v> </v>
      </c>
      <c r="E47" s="8">
        <f>'III-1-tab03'!I48</f>
        <v>7</v>
      </c>
      <c r="F47" s="128" t="str">
        <f>IF('III-1-tab03'!J48="(e)",'III-1-tab03'!J48," ")</f>
        <v> </v>
      </c>
      <c r="G47" s="43">
        <f>'III-1-tab03'!C48</f>
        <v>0</v>
      </c>
      <c r="H47" s="127" t="str">
        <f>IF('III-1-tab03'!D48="(e)",'III-1-tab03'!D48," ")</f>
        <v> </v>
      </c>
      <c r="I47" s="8">
        <f>'III-1-tab04'!I49</f>
        <v>78</v>
      </c>
      <c r="J47" s="128" t="str">
        <f>IF('III-1-tab04'!J49="(e)",'III-1-tab04'!J49," ")</f>
        <v> </v>
      </c>
      <c r="K47" s="51">
        <f t="shared" si="0"/>
        <v>89</v>
      </c>
      <c r="L47" s="22" t="str">
        <f t="shared" si="1"/>
        <v> </v>
      </c>
      <c r="M47" s="8"/>
      <c r="N47" s="8"/>
    </row>
    <row r="48" spans="1:14" ht="11.25">
      <c r="A48" s="21">
        <v>43</v>
      </c>
      <c r="B48" s="4" t="s">
        <v>114</v>
      </c>
      <c r="C48" s="49">
        <f>'III-1-tab02'!I49</f>
        <v>0</v>
      </c>
      <c r="D48" s="127" t="str">
        <f>IF('III-1-tab02'!J49="(e)",'III-1-tab02'!J49," ")</f>
        <v>(e)</v>
      </c>
      <c r="E48" s="8">
        <f>'III-1-tab03'!I49</f>
        <v>14</v>
      </c>
      <c r="F48" s="128" t="str">
        <f>IF('III-1-tab03'!J49="(e)",'III-1-tab03'!J49," ")</f>
        <v>(e)</v>
      </c>
      <c r="G48" s="43">
        <f>'III-1-tab03'!C49</f>
        <v>0</v>
      </c>
      <c r="H48" s="127" t="str">
        <f>IF('III-1-tab03'!D49="(e)",'III-1-tab03'!D49," ")</f>
        <v>(e)</v>
      </c>
      <c r="I48" s="8">
        <f>'III-1-tab04'!I50</f>
        <v>21</v>
      </c>
      <c r="J48" s="128" t="str">
        <f>IF('III-1-tab04'!J50="(e)",'III-1-tab04'!J50," ")</f>
        <v>(e)</v>
      </c>
      <c r="K48" s="51">
        <f t="shared" si="0"/>
        <v>35</v>
      </c>
      <c r="L48" s="22" t="str">
        <f t="shared" si="1"/>
        <v>(e)</v>
      </c>
      <c r="M48" s="8"/>
      <c r="N48" s="8"/>
    </row>
    <row r="49" spans="1:14" ht="11.25">
      <c r="A49" s="21">
        <v>44</v>
      </c>
      <c r="B49" s="4" t="s">
        <v>115</v>
      </c>
      <c r="C49" s="49">
        <f>'III-1-tab02'!I50</f>
        <v>39</v>
      </c>
      <c r="D49" s="127" t="str">
        <f>IF('III-1-tab02'!J50="(e)",'III-1-tab02'!J50," ")</f>
        <v> </v>
      </c>
      <c r="E49" s="8">
        <f>'III-1-tab03'!I50</f>
        <v>73</v>
      </c>
      <c r="F49" s="128" t="str">
        <f>IF('III-1-tab03'!J50="(e)",'III-1-tab03'!J50," ")</f>
        <v> </v>
      </c>
      <c r="G49" s="43">
        <f>'III-1-tab03'!C50</f>
        <v>0</v>
      </c>
      <c r="H49" s="127" t="str">
        <f>IF('III-1-tab03'!D50="(e)",'III-1-tab03'!D50," ")</f>
        <v> </v>
      </c>
      <c r="I49" s="8">
        <f>'III-1-tab04'!I51</f>
        <v>85</v>
      </c>
      <c r="J49" s="128" t="str">
        <f>IF('III-1-tab04'!J51="(e)",'III-1-tab04'!J51," ")</f>
        <v> </v>
      </c>
      <c r="K49" s="51">
        <f t="shared" si="0"/>
        <v>197</v>
      </c>
      <c r="L49" s="22" t="str">
        <f t="shared" si="1"/>
        <v> </v>
      </c>
      <c r="M49" s="8"/>
      <c r="N49" s="8"/>
    </row>
    <row r="50" spans="1:14" ht="11.25">
      <c r="A50" s="21">
        <v>45</v>
      </c>
      <c r="B50" s="4" t="s">
        <v>45</v>
      </c>
      <c r="C50" s="49">
        <f>'III-1-tab02'!I51</f>
        <v>15</v>
      </c>
      <c r="D50" s="127" t="str">
        <f>IF('III-1-tab02'!J51="(e)",'III-1-tab02'!J51," ")</f>
        <v> </v>
      </c>
      <c r="E50" s="8">
        <f>'III-1-tab03'!I51</f>
        <v>32</v>
      </c>
      <c r="F50" s="128" t="str">
        <f>IF('III-1-tab03'!J51="(e)",'III-1-tab03'!J51," ")</f>
        <v> </v>
      </c>
      <c r="G50" s="43">
        <f>'III-1-tab03'!C51</f>
        <v>0</v>
      </c>
      <c r="H50" s="127" t="str">
        <f>IF('III-1-tab03'!D51="(e)",'III-1-tab03'!D51," ")</f>
        <v> </v>
      </c>
      <c r="I50" s="8">
        <f>'III-1-tab04'!I52</f>
        <v>33</v>
      </c>
      <c r="J50" s="128" t="str">
        <f>IF('III-1-tab04'!J52="(e)",'III-1-tab04'!J52," ")</f>
        <v> </v>
      </c>
      <c r="K50" s="51">
        <f t="shared" si="0"/>
        <v>80</v>
      </c>
      <c r="L50" s="22" t="str">
        <f t="shared" si="1"/>
        <v> </v>
      </c>
      <c r="M50" s="8"/>
      <c r="N50" s="8"/>
    </row>
    <row r="51" spans="1:14" ht="11.25">
      <c r="A51" s="21">
        <v>46</v>
      </c>
      <c r="B51" s="4" t="s">
        <v>46</v>
      </c>
      <c r="C51" s="49">
        <f>'III-1-tab02'!I52</f>
        <v>1</v>
      </c>
      <c r="D51" s="127" t="str">
        <f>IF('III-1-tab02'!J52="(e)",'III-1-tab02'!J52," ")</f>
        <v> </v>
      </c>
      <c r="E51" s="8">
        <f>'III-1-tab03'!I52</f>
        <v>5</v>
      </c>
      <c r="F51" s="128" t="str">
        <f>IF('III-1-tab03'!J52="(e)",'III-1-tab03'!J52," ")</f>
        <v> </v>
      </c>
      <c r="G51" s="43">
        <f>'III-1-tab03'!C52</f>
        <v>1</v>
      </c>
      <c r="H51" s="127" t="str">
        <f>IF('III-1-tab03'!D52="(e)",'III-1-tab03'!D52," ")</f>
        <v> </v>
      </c>
      <c r="I51" s="8">
        <f>'III-1-tab04'!I53</f>
        <v>22</v>
      </c>
      <c r="J51" s="128" t="str">
        <f>IF('III-1-tab04'!J53="(e)",'III-1-tab04'!J53," ")</f>
        <v> </v>
      </c>
      <c r="K51" s="51">
        <f t="shared" si="0"/>
        <v>29</v>
      </c>
      <c r="L51" s="22" t="str">
        <f t="shared" si="1"/>
        <v> </v>
      </c>
      <c r="M51" s="8"/>
      <c r="N51" s="8"/>
    </row>
    <row r="52" spans="1:14" ht="11.25">
      <c r="A52" s="21">
        <v>47</v>
      </c>
      <c r="B52" s="4" t="s">
        <v>116</v>
      </c>
      <c r="C52" s="49">
        <f>'III-1-tab02'!I53</f>
        <v>3</v>
      </c>
      <c r="D52" s="127" t="str">
        <f>IF('III-1-tab02'!J53="(e)",'III-1-tab02'!J53," ")</f>
        <v> </v>
      </c>
      <c r="E52" s="8">
        <f>'III-1-tab03'!I53</f>
        <v>8</v>
      </c>
      <c r="F52" s="128" t="str">
        <f>IF('III-1-tab03'!J53="(e)",'III-1-tab03'!J53," ")</f>
        <v> </v>
      </c>
      <c r="G52" s="43">
        <f>'III-1-tab03'!C53</f>
        <v>1</v>
      </c>
      <c r="H52" s="127" t="str">
        <f>IF('III-1-tab03'!D53="(e)",'III-1-tab03'!D53," ")</f>
        <v> </v>
      </c>
      <c r="I52" s="8">
        <f>'III-1-tab04'!I54</f>
        <v>38</v>
      </c>
      <c r="J52" s="128" t="str">
        <f>IF('III-1-tab04'!J54="(e)",'III-1-tab04'!J54," ")</f>
        <v> </v>
      </c>
      <c r="K52" s="51">
        <f t="shared" si="0"/>
        <v>50</v>
      </c>
      <c r="L52" s="22" t="str">
        <f t="shared" si="1"/>
        <v> </v>
      </c>
      <c r="M52" s="8"/>
      <c r="N52" s="8"/>
    </row>
    <row r="53" spans="1:14" ht="11.25">
      <c r="A53" s="21">
        <v>48</v>
      </c>
      <c r="B53" s="4" t="s">
        <v>47</v>
      </c>
      <c r="C53" s="49">
        <f>'III-1-tab02'!I54</f>
        <v>0</v>
      </c>
      <c r="D53" s="127" t="str">
        <f>IF('III-1-tab02'!J54="(e)",'III-1-tab02'!J54," ")</f>
        <v> </v>
      </c>
      <c r="E53" s="8">
        <f>'III-1-tab03'!I54</f>
        <v>0</v>
      </c>
      <c r="F53" s="128" t="str">
        <f>IF('III-1-tab03'!J54="(e)",'III-1-tab03'!J54," ")</f>
        <v> </v>
      </c>
      <c r="G53" s="43">
        <f>'III-1-tab03'!C54</f>
        <v>0</v>
      </c>
      <c r="H53" s="127" t="str">
        <f>IF('III-1-tab03'!D54="(e)",'III-1-tab03'!D54," ")</f>
        <v> </v>
      </c>
      <c r="I53" s="8">
        <f>'III-1-tab04'!I55</f>
        <v>9</v>
      </c>
      <c r="J53" s="128" t="str">
        <f>IF('III-1-tab04'!J55="(e)",'III-1-tab04'!J55," ")</f>
        <v> </v>
      </c>
      <c r="K53" s="51">
        <f t="shared" si="0"/>
        <v>9</v>
      </c>
      <c r="L53" s="22" t="str">
        <f t="shared" si="1"/>
        <v> </v>
      </c>
      <c r="M53" s="8"/>
      <c r="N53" s="8"/>
    </row>
    <row r="54" spans="1:14" ht="11.25">
      <c r="A54" s="21">
        <v>49</v>
      </c>
      <c r="B54" s="4" t="s">
        <v>117</v>
      </c>
      <c r="C54" s="49">
        <f>'III-1-tab02'!I55</f>
        <v>22</v>
      </c>
      <c r="D54" s="127" t="str">
        <f>IF('III-1-tab02'!J55="(e)",'III-1-tab02'!J55," ")</f>
        <v> </v>
      </c>
      <c r="E54" s="8">
        <f>'III-1-tab03'!I55</f>
        <v>56</v>
      </c>
      <c r="F54" s="128" t="str">
        <f>IF('III-1-tab03'!J55="(e)",'III-1-tab03'!J55," ")</f>
        <v> </v>
      </c>
      <c r="G54" s="43">
        <f>'III-1-tab03'!C55</f>
        <v>0</v>
      </c>
      <c r="H54" s="127" t="str">
        <f>IF('III-1-tab03'!D55="(e)",'III-1-tab03'!D55," ")</f>
        <v> </v>
      </c>
      <c r="I54" s="8">
        <f>'III-1-tab04'!I56</f>
        <v>31</v>
      </c>
      <c r="J54" s="128" t="str">
        <f>IF('III-1-tab04'!J56="(e)",'III-1-tab04'!J56," ")</f>
        <v> </v>
      </c>
      <c r="K54" s="51">
        <f t="shared" si="0"/>
        <v>109</v>
      </c>
      <c r="L54" s="22" t="str">
        <f t="shared" si="1"/>
        <v> </v>
      </c>
      <c r="M54" s="8"/>
      <c r="N54" s="8"/>
    </row>
    <row r="55" spans="1:14" ht="11.25">
      <c r="A55" s="21">
        <v>50</v>
      </c>
      <c r="B55" s="4" t="s">
        <v>48</v>
      </c>
      <c r="C55" s="49">
        <f>'III-1-tab02'!I56</f>
        <v>4</v>
      </c>
      <c r="D55" s="127" t="str">
        <f>IF('III-1-tab02'!J56="(e)",'III-1-tab02'!J56," ")</f>
        <v> </v>
      </c>
      <c r="E55" s="8">
        <f>'III-1-tab03'!I56</f>
        <v>6</v>
      </c>
      <c r="F55" s="128" t="str">
        <f>IF('III-1-tab03'!J56="(e)",'III-1-tab03'!J56," ")</f>
        <v> </v>
      </c>
      <c r="G55" s="43">
        <f>'III-1-tab03'!C56</f>
        <v>1</v>
      </c>
      <c r="H55" s="127" t="str">
        <f>IF('III-1-tab03'!D56="(e)",'III-1-tab03'!D56," ")</f>
        <v> </v>
      </c>
      <c r="I55" s="8">
        <f>'III-1-tab04'!I57</f>
        <v>24</v>
      </c>
      <c r="J55" s="128" t="str">
        <f>IF('III-1-tab04'!J57="(e)",'III-1-tab04'!J57," ")</f>
        <v> </v>
      </c>
      <c r="K55" s="51">
        <f t="shared" si="0"/>
        <v>35</v>
      </c>
      <c r="L55" s="22" t="str">
        <f t="shared" si="1"/>
        <v> </v>
      </c>
      <c r="M55" s="8"/>
      <c r="N55" s="8"/>
    </row>
    <row r="56" spans="1:14" ht="11.25">
      <c r="A56" s="21">
        <v>51</v>
      </c>
      <c r="B56" s="4" t="s">
        <v>49</v>
      </c>
      <c r="C56" s="49">
        <f>'III-1-tab02'!I57</f>
        <v>19</v>
      </c>
      <c r="D56" s="127" t="str">
        <f>IF('III-1-tab02'!J57="(e)",'III-1-tab02'!J57," ")</f>
        <v> </v>
      </c>
      <c r="E56" s="8">
        <f>'III-1-tab03'!I57</f>
        <v>9</v>
      </c>
      <c r="F56" s="128" t="str">
        <f>IF('III-1-tab03'!J57="(e)",'III-1-tab03'!J57," ")</f>
        <v> </v>
      </c>
      <c r="G56" s="43">
        <f>'III-1-tab03'!C57</f>
        <v>1</v>
      </c>
      <c r="H56" s="127" t="str">
        <f>IF('III-1-tab03'!D57="(e)",'III-1-tab03'!D57," ")</f>
        <v> </v>
      </c>
      <c r="I56" s="8">
        <f>'III-1-tab04'!I58</f>
        <v>52</v>
      </c>
      <c r="J56" s="128" t="str">
        <f>IF('III-1-tab04'!J58="(e)",'III-1-tab04'!J58," ")</f>
        <v> </v>
      </c>
      <c r="K56" s="51">
        <f t="shared" si="0"/>
        <v>81</v>
      </c>
      <c r="L56" s="22" t="str">
        <f t="shared" si="1"/>
        <v> </v>
      </c>
      <c r="M56" s="8"/>
      <c r="N56" s="8"/>
    </row>
    <row r="57" spans="1:14" ht="11.25">
      <c r="A57" s="18">
        <v>52</v>
      </c>
      <c r="B57" s="24" t="s">
        <v>118</v>
      </c>
      <c r="C57" s="50">
        <f>'III-1-tab02'!I58</f>
        <v>0</v>
      </c>
      <c r="D57" s="130" t="str">
        <f>IF('III-1-tab02'!J58="(e)",'III-1-tab02'!J58," ")</f>
        <v> </v>
      </c>
      <c r="E57" s="26">
        <f>'III-1-tab03'!I58</f>
        <v>1</v>
      </c>
      <c r="F57" s="131" t="str">
        <f>IF('III-1-tab03'!J58="(e)",'III-1-tab03'!J58," ")</f>
        <v> </v>
      </c>
      <c r="G57" s="44">
        <f>'III-1-tab03'!C58</f>
        <v>0</v>
      </c>
      <c r="H57" s="130" t="str">
        <f>IF('III-1-tab03'!D58="(e)",'III-1-tab03'!D58," ")</f>
        <v> </v>
      </c>
      <c r="I57" s="26">
        <f>'III-1-tab04'!I59</f>
        <v>7</v>
      </c>
      <c r="J57" s="131" t="str">
        <f>IF('III-1-tab04'!J59="(e)",'III-1-tab04'!J59," ")</f>
        <v> </v>
      </c>
      <c r="K57" s="52">
        <f t="shared" si="0"/>
        <v>8</v>
      </c>
      <c r="L57" s="23" t="str">
        <f t="shared" si="1"/>
        <v> </v>
      </c>
      <c r="M57" s="8"/>
      <c r="N57" s="8"/>
    </row>
    <row r="58" spans="1:14" ht="11.25">
      <c r="A58" s="4" t="s">
        <v>151</v>
      </c>
      <c r="C58" s="8"/>
      <c r="D58" s="12"/>
      <c r="E58" s="8"/>
      <c r="F58" s="12"/>
      <c r="G58" s="8"/>
      <c r="H58" s="12"/>
      <c r="I58" s="8"/>
      <c r="J58" s="12"/>
      <c r="K58" s="6"/>
      <c r="L58" s="12"/>
      <c r="M58" s="8"/>
      <c r="N58" s="8"/>
    </row>
    <row r="59" spans="2:14" ht="9" customHeight="1">
      <c r="B59" s="4"/>
      <c r="C59" s="8"/>
      <c r="D59" s="12"/>
      <c r="E59" s="8"/>
      <c r="F59" s="12"/>
      <c r="G59" s="8"/>
      <c r="H59" s="12"/>
      <c r="I59" s="8"/>
      <c r="J59" s="12"/>
      <c r="K59" s="6"/>
      <c r="L59" s="12"/>
      <c r="M59" s="8"/>
      <c r="N59" s="8"/>
    </row>
    <row r="60" spans="2:14" ht="24" customHeight="1">
      <c r="B60" s="4"/>
      <c r="C60" s="558" t="s">
        <v>149</v>
      </c>
      <c r="D60" s="559"/>
      <c r="E60" s="559"/>
      <c r="F60" s="559"/>
      <c r="G60" s="559"/>
      <c r="H60" s="559"/>
      <c r="I60" s="559"/>
      <c r="J60" s="559"/>
      <c r="K60" s="559"/>
      <c r="L60" s="560"/>
      <c r="M60" s="8"/>
      <c r="N60" s="8"/>
    </row>
    <row r="61" spans="1:14" ht="30.75" customHeight="1">
      <c r="A61" s="548" t="s">
        <v>86</v>
      </c>
      <c r="B61" s="553"/>
      <c r="C61" s="543" t="s">
        <v>9</v>
      </c>
      <c r="D61" s="544"/>
      <c r="E61" s="547" t="s">
        <v>10</v>
      </c>
      <c r="F61" s="547"/>
      <c r="G61" s="545" t="s">
        <v>12</v>
      </c>
      <c r="H61" s="546"/>
      <c r="I61" s="547" t="s">
        <v>150</v>
      </c>
      <c r="J61" s="547"/>
      <c r="K61" s="548" t="s">
        <v>11</v>
      </c>
      <c r="L61" s="549"/>
      <c r="M61" s="8"/>
      <c r="N61" s="8"/>
    </row>
    <row r="62" spans="1:14" ht="11.25">
      <c r="A62" s="21">
        <v>53</v>
      </c>
      <c r="B62" s="4" t="s">
        <v>50</v>
      </c>
      <c r="C62" s="43">
        <f>'III-1-tab02'!I64</f>
        <v>9</v>
      </c>
      <c r="D62" s="127" t="str">
        <f>IF('III-1-tab02'!J64="(e)",'III-1-tab02'!J64," ")</f>
        <v> </v>
      </c>
      <c r="E62" s="8">
        <f>'III-1-tab03'!I64</f>
        <v>18</v>
      </c>
      <c r="F62" s="128" t="str">
        <f>IF('III-1-tab03'!J64="(e)",'III-1-tab03'!J64," ")</f>
        <v> </v>
      </c>
      <c r="G62" s="43">
        <f>'III-1-tab03'!C64</f>
        <v>0</v>
      </c>
      <c r="H62" s="127" t="str">
        <f>IF('III-1-tab03'!D64="(e)",'III-1-tab03'!D64," ")</f>
        <v> </v>
      </c>
      <c r="I62" s="8">
        <f>'III-1-tab04'!I66</f>
        <v>3</v>
      </c>
      <c r="J62" s="128" t="str">
        <f>IF('III-1-tab04'!J66="(e)",'III-1-tab04'!J66," ")</f>
        <v> </v>
      </c>
      <c r="K62" s="51">
        <f>C62+E62+G62+I62</f>
        <v>30</v>
      </c>
      <c r="L62" s="22" t="str">
        <f aca="true" t="shared" si="2" ref="L62:L108">IF(OR(D62="(e)",F62="(e)",H62="(e)",J62="(e)"),"(e)"," ")</f>
        <v> </v>
      </c>
      <c r="M62" s="8"/>
      <c r="N62" s="8"/>
    </row>
    <row r="63" spans="1:14" ht="11.25">
      <c r="A63" s="21">
        <v>54</v>
      </c>
      <c r="B63" s="4" t="s">
        <v>119</v>
      </c>
      <c r="C63" s="43">
        <f>'III-1-tab02'!I65</f>
        <v>12</v>
      </c>
      <c r="D63" s="127" t="str">
        <f>IF('III-1-tab02'!J65="(e)",'III-1-tab02'!J65," ")</f>
        <v> </v>
      </c>
      <c r="E63" s="8">
        <f>'III-1-tab03'!I65</f>
        <v>17</v>
      </c>
      <c r="F63" s="128" t="str">
        <f>IF('III-1-tab03'!J65="(e)",'III-1-tab03'!J65," ")</f>
        <v> </v>
      </c>
      <c r="G63" s="43">
        <f>'III-1-tab03'!C65</f>
        <v>0</v>
      </c>
      <c r="H63" s="127" t="str">
        <f>IF('III-1-tab03'!D65="(e)",'III-1-tab03'!D65," ")</f>
        <v> </v>
      </c>
      <c r="I63" s="8">
        <f>'III-1-tab04'!I67</f>
        <v>50</v>
      </c>
      <c r="J63" s="128" t="str">
        <f>IF('III-1-tab04'!J67="(e)",'III-1-tab04'!J67," ")</f>
        <v> </v>
      </c>
      <c r="K63" s="51">
        <f aca="true" t="shared" si="3" ref="K63:K108">C63+E63+G63+I63</f>
        <v>79</v>
      </c>
      <c r="L63" s="22" t="str">
        <f t="shared" si="2"/>
        <v> </v>
      </c>
      <c r="M63" s="8"/>
      <c r="N63" s="8"/>
    </row>
    <row r="64" spans="1:14" ht="11.25">
      <c r="A64" s="21">
        <v>55</v>
      </c>
      <c r="B64" s="4" t="s">
        <v>51</v>
      </c>
      <c r="C64" s="43">
        <f>'III-1-tab02'!I66</f>
        <v>0</v>
      </c>
      <c r="D64" s="127" t="str">
        <f>IF('III-1-tab02'!J66="(e)",'III-1-tab02'!J66," ")</f>
        <v> </v>
      </c>
      <c r="E64" s="8">
        <f>'III-1-tab03'!I66</f>
        <v>4</v>
      </c>
      <c r="F64" s="128" t="str">
        <f>IF('III-1-tab03'!J66="(e)",'III-1-tab03'!J66," ")</f>
        <v> </v>
      </c>
      <c r="G64" s="43">
        <f>'III-1-tab03'!C66</f>
        <v>0</v>
      </c>
      <c r="H64" s="127" t="str">
        <f>IF('III-1-tab03'!D66="(e)",'III-1-tab03'!D66," ")</f>
        <v> </v>
      </c>
      <c r="I64" s="8">
        <f>'III-1-tab04'!I68</f>
        <v>8</v>
      </c>
      <c r="J64" s="128" t="str">
        <f>IF('III-1-tab04'!J68="(e)",'III-1-tab04'!J68," ")</f>
        <v> </v>
      </c>
      <c r="K64" s="51">
        <f t="shared" si="3"/>
        <v>12</v>
      </c>
      <c r="L64" s="22" t="str">
        <f t="shared" si="2"/>
        <v> </v>
      </c>
      <c r="M64" s="8"/>
      <c r="N64" s="8"/>
    </row>
    <row r="65" spans="1:14" ht="11.25">
      <c r="A65" s="21">
        <v>56</v>
      </c>
      <c r="B65" s="4" t="s">
        <v>52</v>
      </c>
      <c r="C65" s="43">
        <f>'III-1-tab02'!I67</f>
        <v>14</v>
      </c>
      <c r="D65" s="127" t="str">
        <f>IF('III-1-tab02'!J67="(e)",'III-1-tab02'!J67," ")</f>
        <v> </v>
      </c>
      <c r="E65" s="8">
        <f>'III-1-tab03'!I67</f>
        <v>20</v>
      </c>
      <c r="F65" s="128" t="str">
        <f>IF('III-1-tab03'!J67="(e)",'III-1-tab03'!J67," ")</f>
        <v> </v>
      </c>
      <c r="G65" s="43">
        <f>'III-1-tab03'!C67</f>
        <v>0</v>
      </c>
      <c r="H65" s="127" t="str">
        <f>IF('III-1-tab03'!D67="(e)",'III-1-tab03'!D67," ")</f>
        <v> </v>
      </c>
      <c r="I65" s="8">
        <f>'III-1-tab04'!I69</f>
        <v>27</v>
      </c>
      <c r="J65" s="128" t="str">
        <f>IF('III-1-tab04'!J69="(e)",'III-1-tab04'!J69," ")</f>
        <v> </v>
      </c>
      <c r="K65" s="51">
        <f t="shared" si="3"/>
        <v>61</v>
      </c>
      <c r="L65" s="22" t="str">
        <f t="shared" si="2"/>
        <v> </v>
      </c>
      <c r="M65" s="8"/>
      <c r="N65" s="8"/>
    </row>
    <row r="66" spans="1:14" ht="11.25">
      <c r="A66" s="21">
        <v>57</v>
      </c>
      <c r="B66" s="4" t="s">
        <v>53</v>
      </c>
      <c r="C66" s="43">
        <f>'III-1-tab02'!I68</f>
        <v>3</v>
      </c>
      <c r="D66" s="127" t="str">
        <f>IF('III-1-tab02'!J68="(e)",'III-1-tab02'!J68," ")</f>
        <v> </v>
      </c>
      <c r="E66" s="8">
        <f>'III-1-tab03'!I68</f>
        <v>36</v>
      </c>
      <c r="F66" s="128" t="str">
        <f>IF('III-1-tab03'!J68="(e)",'III-1-tab03'!J68," ")</f>
        <v> </v>
      </c>
      <c r="G66" s="43">
        <f>'III-1-tab03'!C68</f>
        <v>0</v>
      </c>
      <c r="H66" s="127" t="str">
        <f>IF('III-1-tab03'!D68="(e)",'III-1-tab03'!D68," ")</f>
        <v> </v>
      </c>
      <c r="I66" s="8">
        <f>'III-1-tab04'!I70</f>
        <v>30</v>
      </c>
      <c r="J66" s="128" t="str">
        <f>IF('III-1-tab04'!J70="(e)",'III-1-tab04'!J70," ")</f>
        <v> </v>
      </c>
      <c r="K66" s="51">
        <f t="shared" si="3"/>
        <v>69</v>
      </c>
      <c r="L66" s="22" t="str">
        <f t="shared" si="2"/>
        <v> </v>
      </c>
      <c r="M66" s="8"/>
      <c r="N66" s="8"/>
    </row>
    <row r="67" spans="1:14" ht="11.25">
      <c r="A67" s="21">
        <v>58</v>
      </c>
      <c r="B67" s="4" t="s">
        <v>54</v>
      </c>
      <c r="C67" s="43">
        <f>'III-1-tab02'!I69</f>
        <v>4</v>
      </c>
      <c r="D67" s="127" t="str">
        <f>IF('III-1-tab02'!J69="(e)",'III-1-tab02'!J69," ")</f>
        <v>(e)</v>
      </c>
      <c r="E67" s="8">
        <f>'III-1-tab03'!I69</f>
        <v>15</v>
      </c>
      <c r="F67" s="128" t="str">
        <f>IF('III-1-tab03'!J69="(e)",'III-1-tab03'!J69," ")</f>
        <v>(e)</v>
      </c>
      <c r="G67" s="43">
        <f>'III-1-tab03'!C69</f>
        <v>0</v>
      </c>
      <c r="H67" s="127" t="str">
        <f>IF('III-1-tab03'!D69="(e)",'III-1-tab03'!D69," ")</f>
        <v>(e)</v>
      </c>
      <c r="I67" s="8">
        <f>'III-1-tab04'!I71</f>
        <v>2</v>
      </c>
      <c r="J67" s="128" t="str">
        <f>IF('III-1-tab04'!J71="(e)",'III-1-tab04'!J71," ")</f>
        <v>(e)</v>
      </c>
      <c r="K67" s="51">
        <f t="shared" si="3"/>
        <v>21</v>
      </c>
      <c r="L67" s="22" t="str">
        <f t="shared" si="2"/>
        <v>(e)</v>
      </c>
      <c r="M67" s="8"/>
      <c r="N67" s="8"/>
    </row>
    <row r="68" spans="1:14" ht="11.25">
      <c r="A68" s="21">
        <v>59</v>
      </c>
      <c r="B68" s="4" t="s">
        <v>55</v>
      </c>
      <c r="C68" s="43">
        <f>'III-1-tab02'!I70</f>
        <v>71</v>
      </c>
      <c r="D68" s="127" t="str">
        <f>IF('III-1-tab02'!J70="(e)",'III-1-tab02'!J70," ")</f>
        <v> </v>
      </c>
      <c r="E68" s="8">
        <f>'III-1-tab03'!I70</f>
        <v>204</v>
      </c>
      <c r="F68" s="128" t="str">
        <f>IF('III-1-tab03'!J70="(e)",'III-1-tab03'!J70," ")</f>
        <v> </v>
      </c>
      <c r="G68" s="43">
        <f>'III-1-tab03'!C70</f>
        <v>8</v>
      </c>
      <c r="H68" s="127" t="str">
        <f>IF('III-1-tab03'!D70="(e)",'III-1-tab03'!D70," ")</f>
        <v> </v>
      </c>
      <c r="I68" s="8">
        <f>'III-1-tab04'!I72</f>
        <v>97</v>
      </c>
      <c r="J68" s="128" t="str">
        <f>IF('III-1-tab04'!J72="(e)",'III-1-tab04'!J72," ")</f>
        <v> </v>
      </c>
      <c r="K68" s="51">
        <f t="shared" si="3"/>
        <v>380</v>
      </c>
      <c r="L68" s="22" t="str">
        <f t="shared" si="2"/>
        <v> </v>
      </c>
      <c r="M68" s="8"/>
      <c r="N68" s="8"/>
    </row>
    <row r="69" spans="1:14" ht="11.25">
      <c r="A69" s="21">
        <v>60</v>
      </c>
      <c r="B69" s="4" t="s">
        <v>56</v>
      </c>
      <c r="C69" s="43">
        <f>'III-1-tab02'!I71</f>
        <v>9</v>
      </c>
      <c r="D69" s="127" t="str">
        <f>IF('III-1-tab02'!J71="(e)",'III-1-tab02'!J71," ")</f>
        <v> </v>
      </c>
      <c r="E69" s="8">
        <f>'III-1-tab03'!I71</f>
        <v>51</v>
      </c>
      <c r="F69" s="128" t="str">
        <f>IF('III-1-tab03'!J71="(e)",'III-1-tab03'!J71," ")</f>
        <v> </v>
      </c>
      <c r="G69" s="43">
        <f>'III-1-tab03'!C71</f>
        <v>1</v>
      </c>
      <c r="H69" s="127" t="str">
        <f>IF('III-1-tab03'!D71="(e)",'III-1-tab03'!D71," ")</f>
        <v> </v>
      </c>
      <c r="I69" s="8">
        <f>'III-1-tab04'!I73</f>
        <v>29</v>
      </c>
      <c r="J69" s="128" t="str">
        <f>IF('III-1-tab04'!J73="(e)",'III-1-tab04'!J73," ")</f>
        <v> </v>
      </c>
      <c r="K69" s="51">
        <f t="shared" si="3"/>
        <v>90</v>
      </c>
      <c r="L69" s="22" t="str">
        <f t="shared" si="2"/>
        <v> </v>
      </c>
      <c r="M69" s="8"/>
      <c r="N69" s="8"/>
    </row>
    <row r="70" spans="1:14" ht="11.25">
      <c r="A70" s="21">
        <v>61</v>
      </c>
      <c r="B70" s="4" t="s">
        <v>57</v>
      </c>
      <c r="C70" s="43">
        <f>'III-1-tab02'!I72</f>
        <v>7</v>
      </c>
      <c r="D70" s="127" t="str">
        <f>IF('III-1-tab02'!J72="(e)",'III-1-tab02'!J72," ")</f>
        <v> </v>
      </c>
      <c r="E70" s="8">
        <f>'III-1-tab03'!I72</f>
        <v>13</v>
      </c>
      <c r="F70" s="128" t="str">
        <f>IF('III-1-tab03'!J72="(e)",'III-1-tab03'!J72," ")</f>
        <v> </v>
      </c>
      <c r="G70" s="43">
        <f>'III-1-tab03'!C72</f>
        <v>0</v>
      </c>
      <c r="H70" s="127" t="str">
        <f>IF('III-1-tab03'!D72="(e)",'III-1-tab03'!D72," ")</f>
        <v> </v>
      </c>
      <c r="I70" s="8">
        <f>'III-1-tab04'!I74</f>
        <v>13</v>
      </c>
      <c r="J70" s="128" t="str">
        <f>IF('III-1-tab04'!J74="(e)",'III-1-tab04'!J74," ")</f>
        <v> </v>
      </c>
      <c r="K70" s="51">
        <f t="shared" si="3"/>
        <v>33</v>
      </c>
      <c r="L70" s="22" t="str">
        <f t="shared" si="2"/>
        <v> </v>
      </c>
      <c r="M70" s="8"/>
      <c r="N70" s="8"/>
    </row>
    <row r="71" spans="1:14" ht="11.25">
      <c r="A71" s="21">
        <v>62</v>
      </c>
      <c r="B71" s="4" t="s">
        <v>120</v>
      </c>
      <c r="C71" s="43">
        <f>'III-1-tab02'!I73</f>
        <v>11</v>
      </c>
      <c r="D71" s="127" t="str">
        <f>IF('III-1-tab02'!J73="(e)",'III-1-tab02'!J73," ")</f>
        <v> </v>
      </c>
      <c r="E71" s="8">
        <f>'III-1-tab03'!I73</f>
        <v>52</v>
      </c>
      <c r="F71" s="128" t="str">
        <f>IF('III-1-tab03'!J73="(e)",'III-1-tab03'!J73," ")</f>
        <v> </v>
      </c>
      <c r="G71" s="43">
        <f>'III-1-tab03'!C73</f>
        <v>1</v>
      </c>
      <c r="H71" s="127" t="str">
        <f>IF('III-1-tab03'!D73="(e)",'III-1-tab03'!D73," ")</f>
        <v> </v>
      </c>
      <c r="I71" s="8">
        <f>'III-1-tab04'!I75</f>
        <v>38</v>
      </c>
      <c r="J71" s="128" t="str">
        <f>IF('III-1-tab04'!J75="(e)",'III-1-tab04'!J75," ")</f>
        <v> </v>
      </c>
      <c r="K71" s="51">
        <f t="shared" si="3"/>
        <v>102</v>
      </c>
      <c r="L71" s="22" t="str">
        <f t="shared" si="2"/>
        <v> </v>
      </c>
      <c r="M71" s="8"/>
      <c r="N71" s="8"/>
    </row>
    <row r="72" spans="1:14" ht="11.25">
      <c r="A72" s="21">
        <v>63</v>
      </c>
      <c r="B72" s="4" t="s">
        <v>121</v>
      </c>
      <c r="C72" s="43">
        <f>'III-1-tab02'!I74</f>
        <v>19</v>
      </c>
      <c r="D72" s="127" t="str">
        <f>IF('III-1-tab02'!J74="(e)",'III-1-tab02'!J74," ")</f>
        <v> </v>
      </c>
      <c r="E72" s="8">
        <f>'III-1-tab03'!I74</f>
        <v>11</v>
      </c>
      <c r="F72" s="128" t="str">
        <f>IF('III-1-tab03'!J74="(e)",'III-1-tab03'!J74," ")</f>
        <v> </v>
      </c>
      <c r="G72" s="43">
        <f>'III-1-tab03'!C74</f>
        <v>2</v>
      </c>
      <c r="H72" s="127" t="str">
        <f>IF('III-1-tab03'!D74="(e)",'III-1-tab03'!D74," ")</f>
        <v> </v>
      </c>
      <c r="I72" s="8">
        <f>'III-1-tab04'!I76</f>
        <v>39</v>
      </c>
      <c r="J72" s="128" t="str">
        <f>IF('III-1-tab04'!J76="(e)",'III-1-tab04'!J76," ")</f>
        <v> </v>
      </c>
      <c r="K72" s="51">
        <f t="shared" si="3"/>
        <v>71</v>
      </c>
      <c r="L72" s="22" t="str">
        <f t="shared" si="2"/>
        <v> </v>
      </c>
      <c r="M72" s="8"/>
      <c r="N72" s="8"/>
    </row>
    <row r="73" spans="1:14" ht="11.25">
      <c r="A73" s="21">
        <v>64</v>
      </c>
      <c r="B73" s="4" t="s">
        <v>122</v>
      </c>
      <c r="C73" s="43">
        <f>'III-1-tab02'!I75</f>
        <v>7</v>
      </c>
      <c r="D73" s="127" t="str">
        <f>IF('III-1-tab02'!J75="(e)",'III-1-tab02'!J75," ")</f>
        <v> </v>
      </c>
      <c r="E73" s="8">
        <f>'III-1-tab03'!I75</f>
        <v>2</v>
      </c>
      <c r="F73" s="128" t="str">
        <f>IF('III-1-tab03'!J75="(e)",'III-1-tab03'!J75," ")</f>
        <v> </v>
      </c>
      <c r="G73" s="43">
        <f>'III-1-tab03'!C75</f>
        <v>1</v>
      </c>
      <c r="H73" s="127" t="str">
        <f>IF('III-1-tab03'!D75="(e)",'III-1-tab03'!D75," ")</f>
        <v> </v>
      </c>
      <c r="I73" s="8">
        <f>'III-1-tab04'!I77</f>
        <v>64</v>
      </c>
      <c r="J73" s="128" t="str">
        <f>IF('III-1-tab04'!J77="(e)",'III-1-tab04'!J77," ")</f>
        <v> </v>
      </c>
      <c r="K73" s="51">
        <f t="shared" si="3"/>
        <v>74</v>
      </c>
      <c r="L73" s="22" t="str">
        <f t="shared" si="2"/>
        <v> </v>
      </c>
      <c r="M73" s="8"/>
      <c r="N73" s="8"/>
    </row>
    <row r="74" spans="1:14" ht="11.25">
      <c r="A74" s="21">
        <v>65</v>
      </c>
      <c r="B74" s="4" t="s">
        <v>123</v>
      </c>
      <c r="C74" s="43">
        <f>'III-1-tab02'!I76</f>
        <v>3</v>
      </c>
      <c r="D74" s="127" t="str">
        <f>IF('III-1-tab02'!J76="(e)",'III-1-tab02'!J76," ")</f>
        <v> </v>
      </c>
      <c r="E74" s="8">
        <f>'III-1-tab03'!I76</f>
        <v>4</v>
      </c>
      <c r="F74" s="128" t="str">
        <f>IF('III-1-tab03'!J76="(e)",'III-1-tab03'!J76," ")</f>
        <v> </v>
      </c>
      <c r="G74" s="43">
        <f>'III-1-tab03'!C76</f>
        <v>0</v>
      </c>
      <c r="H74" s="127" t="str">
        <f>IF('III-1-tab03'!D76="(e)",'III-1-tab03'!D76," ")</f>
        <v> </v>
      </c>
      <c r="I74" s="8">
        <f>'III-1-tab04'!I78</f>
        <v>15</v>
      </c>
      <c r="J74" s="128" t="str">
        <f>IF('III-1-tab04'!J78="(e)",'III-1-tab04'!J78," ")</f>
        <v> </v>
      </c>
      <c r="K74" s="51">
        <f t="shared" si="3"/>
        <v>22</v>
      </c>
      <c r="L74" s="22" t="str">
        <f t="shared" si="2"/>
        <v> </v>
      </c>
      <c r="M74" s="8"/>
      <c r="N74" s="8"/>
    </row>
    <row r="75" spans="1:14" ht="11.25">
      <c r="A75" s="21">
        <v>66</v>
      </c>
      <c r="B75" s="4" t="s">
        <v>124</v>
      </c>
      <c r="C75" s="43">
        <f>'III-1-tab02'!I77</f>
        <v>2</v>
      </c>
      <c r="D75" s="127" t="str">
        <f>IF('III-1-tab02'!J77="(e)",'III-1-tab02'!J77," ")</f>
        <v> </v>
      </c>
      <c r="E75" s="8">
        <f>'III-1-tab03'!I77</f>
        <v>12</v>
      </c>
      <c r="F75" s="128" t="str">
        <f>IF('III-1-tab03'!J77="(e)",'III-1-tab03'!J77," ")</f>
        <v> </v>
      </c>
      <c r="G75" s="43">
        <f>'III-1-tab03'!C77</f>
        <v>0</v>
      </c>
      <c r="H75" s="127" t="str">
        <f>IF('III-1-tab03'!D77="(e)",'III-1-tab03'!D77," ")</f>
        <v> </v>
      </c>
      <c r="I75" s="8">
        <f>'III-1-tab04'!I79</f>
        <v>43</v>
      </c>
      <c r="J75" s="128" t="str">
        <f>IF('III-1-tab04'!J79="(e)",'III-1-tab04'!J79," ")</f>
        <v> </v>
      </c>
      <c r="K75" s="51">
        <f t="shared" si="3"/>
        <v>57</v>
      </c>
      <c r="L75" s="22" t="str">
        <f t="shared" si="2"/>
        <v> </v>
      </c>
      <c r="M75" s="8"/>
      <c r="N75" s="8"/>
    </row>
    <row r="76" spans="1:14" ht="11.25">
      <c r="A76" s="21">
        <v>67</v>
      </c>
      <c r="B76" s="4" t="s">
        <v>125</v>
      </c>
      <c r="C76" s="43">
        <f>'III-1-tab02'!I78</f>
        <v>43</v>
      </c>
      <c r="D76" s="127" t="str">
        <f>IF('III-1-tab02'!J78="(e)",'III-1-tab02'!J78," ")</f>
        <v> </v>
      </c>
      <c r="E76" s="8">
        <f>'III-1-tab03'!I78</f>
        <v>57</v>
      </c>
      <c r="F76" s="128" t="str">
        <f>IF('III-1-tab03'!J78="(e)",'III-1-tab03'!J78," ")</f>
        <v> </v>
      </c>
      <c r="G76" s="43">
        <f>'III-1-tab03'!C78</f>
        <v>16</v>
      </c>
      <c r="H76" s="127" t="str">
        <f>IF('III-1-tab03'!D78="(e)",'III-1-tab03'!D78," ")</f>
        <v> </v>
      </c>
      <c r="I76" s="8">
        <f>'III-1-tab04'!I80</f>
        <v>41</v>
      </c>
      <c r="J76" s="128" t="str">
        <f>IF('III-1-tab04'!J80="(e)",'III-1-tab04'!J80," ")</f>
        <v> </v>
      </c>
      <c r="K76" s="51">
        <f t="shared" si="3"/>
        <v>157</v>
      </c>
      <c r="L76" s="22" t="str">
        <f t="shared" si="2"/>
        <v> </v>
      </c>
      <c r="M76" s="8"/>
      <c r="N76" s="8"/>
    </row>
    <row r="77" spans="1:14" ht="11.25">
      <c r="A77" s="21">
        <v>68</v>
      </c>
      <c r="B77" s="4" t="s">
        <v>126</v>
      </c>
      <c r="C77" s="43">
        <f>'III-1-tab02'!I79</f>
        <v>12</v>
      </c>
      <c r="D77" s="127" t="str">
        <f>IF('III-1-tab02'!J79="(e)",'III-1-tab02'!J79," ")</f>
        <v> </v>
      </c>
      <c r="E77" s="8">
        <f>'III-1-tab03'!I79</f>
        <v>14</v>
      </c>
      <c r="F77" s="128" t="str">
        <f>IF('III-1-tab03'!J79="(e)",'III-1-tab03'!J79," ")</f>
        <v> </v>
      </c>
      <c r="G77" s="43">
        <f>'III-1-tab03'!C79</f>
        <v>10</v>
      </c>
      <c r="H77" s="127" t="str">
        <f>IF('III-1-tab03'!D79="(e)",'III-1-tab03'!D79," ")</f>
        <v> </v>
      </c>
      <c r="I77" s="8">
        <f>'III-1-tab04'!I81</f>
        <v>68</v>
      </c>
      <c r="J77" s="128" t="str">
        <f>IF('III-1-tab04'!J81="(e)",'III-1-tab04'!J81," ")</f>
        <v> </v>
      </c>
      <c r="K77" s="51">
        <f t="shared" si="3"/>
        <v>104</v>
      </c>
      <c r="L77" s="22" t="str">
        <f t="shared" si="2"/>
        <v> </v>
      </c>
      <c r="M77" s="8"/>
      <c r="N77" s="8"/>
    </row>
    <row r="78" spans="1:14" ht="11.25">
      <c r="A78" s="21">
        <v>69</v>
      </c>
      <c r="B78" s="4" t="s">
        <v>58</v>
      </c>
      <c r="C78" s="43">
        <f>'III-1-tab02'!I80</f>
        <v>34</v>
      </c>
      <c r="D78" s="127" t="str">
        <f>IF('III-1-tab02'!J80="(e)",'III-1-tab02'!J80," ")</f>
        <v> </v>
      </c>
      <c r="E78" s="8">
        <f>'III-1-tab03'!I80</f>
        <v>0</v>
      </c>
      <c r="F78" s="128" t="str">
        <f>IF('III-1-tab03'!J80="(e)",'III-1-tab03'!J80," ")</f>
        <v> </v>
      </c>
      <c r="G78" s="43">
        <f>'III-1-tab03'!C80</f>
        <v>3</v>
      </c>
      <c r="H78" s="127" t="str">
        <f>IF('III-1-tab03'!D80="(e)",'III-1-tab03'!D80," ")</f>
        <v> </v>
      </c>
      <c r="I78" s="8">
        <f>'III-1-tab04'!I82</f>
        <v>349</v>
      </c>
      <c r="J78" s="128" t="str">
        <f>IF('III-1-tab04'!J82="(e)",'III-1-tab04'!J82," ")</f>
        <v> </v>
      </c>
      <c r="K78" s="51">
        <f t="shared" si="3"/>
        <v>386</v>
      </c>
      <c r="L78" s="22" t="str">
        <f t="shared" si="2"/>
        <v> </v>
      </c>
      <c r="M78" s="8"/>
      <c r="N78" s="8"/>
    </row>
    <row r="79" spans="1:14" ht="11.25">
      <c r="A79" s="21">
        <v>70</v>
      </c>
      <c r="B79" s="4" t="s">
        <v>127</v>
      </c>
      <c r="C79" s="43">
        <f>'III-1-tab02'!I81</f>
        <v>1</v>
      </c>
      <c r="D79" s="127" t="str">
        <f>IF('III-1-tab02'!J81="(e)",'III-1-tab02'!J81," ")</f>
        <v> </v>
      </c>
      <c r="E79" s="8">
        <f>'III-1-tab03'!I81</f>
        <v>0</v>
      </c>
      <c r="F79" s="128" t="str">
        <f>IF('III-1-tab03'!J81="(e)",'III-1-tab03'!J81," ")</f>
        <v> </v>
      </c>
      <c r="G79" s="43">
        <f>'III-1-tab03'!C81</f>
        <v>0</v>
      </c>
      <c r="H79" s="127" t="str">
        <f>IF('III-1-tab03'!D81="(e)",'III-1-tab03'!D81," ")</f>
        <v> </v>
      </c>
      <c r="I79" s="8">
        <f>'III-1-tab04'!I83</f>
        <v>17</v>
      </c>
      <c r="J79" s="128" t="str">
        <f>IF('III-1-tab04'!J83="(e)",'III-1-tab04'!J83," ")</f>
        <v> </v>
      </c>
      <c r="K79" s="51">
        <f t="shared" si="3"/>
        <v>18</v>
      </c>
      <c r="L79" s="22" t="str">
        <f t="shared" si="2"/>
        <v> </v>
      </c>
      <c r="M79" s="8"/>
      <c r="N79" s="8"/>
    </row>
    <row r="80" spans="1:14" ht="11.25">
      <c r="A80" s="21">
        <v>71</v>
      </c>
      <c r="B80" s="4" t="s">
        <v>128</v>
      </c>
      <c r="C80" s="43">
        <f>'III-1-tab02'!I82</f>
        <v>3</v>
      </c>
      <c r="D80" s="127" t="str">
        <f>IF('III-1-tab02'!J82="(e)",'III-1-tab02'!J82," ")</f>
        <v> </v>
      </c>
      <c r="E80" s="8">
        <f>'III-1-tab03'!I82</f>
        <v>38</v>
      </c>
      <c r="F80" s="128" t="str">
        <f>IF('III-1-tab03'!J82="(e)",'III-1-tab03'!J82," ")</f>
        <v> </v>
      </c>
      <c r="G80" s="43">
        <f>'III-1-tab03'!C82</f>
        <v>0</v>
      </c>
      <c r="H80" s="127" t="str">
        <f>IF('III-1-tab03'!D82="(e)",'III-1-tab03'!D82," ")</f>
        <v> </v>
      </c>
      <c r="I80" s="8">
        <f>'III-1-tab04'!I84</f>
        <v>30</v>
      </c>
      <c r="J80" s="128" t="str">
        <f>IF('III-1-tab04'!J84="(e)",'III-1-tab04'!J84," ")</f>
        <v> </v>
      </c>
      <c r="K80" s="51">
        <f t="shared" si="3"/>
        <v>71</v>
      </c>
      <c r="L80" s="22" t="str">
        <f t="shared" si="2"/>
        <v> </v>
      </c>
      <c r="M80" s="8"/>
      <c r="N80" s="8"/>
    </row>
    <row r="81" spans="1:14" ht="11.25">
      <c r="A81" s="21">
        <v>72</v>
      </c>
      <c r="B81" s="4" t="s">
        <v>59</v>
      </c>
      <c r="C81" s="43">
        <f>'III-1-tab02'!I83</f>
        <v>6</v>
      </c>
      <c r="D81" s="127" t="str">
        <f>IF('III-1-tab02'!J83="(e)",'III-1-tab02'!J83," ")</f>
        <v> </v>
      </c>
      <c r="E81" s="8">
        <f>'III-1-tab03'!I83</f>
        <v>26</v>
      </c>
      <c r="F81" s="128" t="str">
        <f>IF('III-1-tab03'!J83="(e)",'III-1-tab03'!J83," ")</f>
        <v> </v>
      </c>
      <c r="G81" s="43">
        <f>'III-1-tab03'!C83</f>
        <v>0</v>
      </c>
      <c r="H81" s="127" t="str">
        <f>IF('III-1-tab03'!D83="(e)",'III-1-tab03'!D83," ")</f>
        <v> </v>
      </c>
      <c r="I81" s="8">
        <f>'III-1-tab04'!I85</f>
        <v>13</v>
      </c>
      <c r="J81" s="128" t="str">
        <f>IF('III-1-tab04'!J85="(e)",'III-1-tab04'!J85," ")</f>
        <v> </v>
      </c>
      <c r="K81" s="51">
        <f t="shared" si="3"/>
        <v>45</v>
      </c>
      <c r="L81" s="22" t="str">
        <f t="shared" si="2"/>
        <v> </v>
      </c>
      <c r="M81" s="8"/>
      <c r="N81" s="8"/>
    </row>
    <row r="82" spans="1:14" ht="11.25">
      <c r="A82" s="21">
        <v>73</v>
      </c>
      <c r="B82" s="4" t="s">
        <v>60</v>
      </c>
      <c r="C82" s="43">
        <f>'III-1-tab02'!I84</f>
        <v>6</v>
      </c>
      <c r="D82" s="127" t="str">
        <f>IF('III-1-tab02'!J84="(e)",'III-1-tab02'!J84," ")</f>
        <v> </v>
      </c>
      <c r="E82" s="8">
        <f>'III-1-tab03'!I84</f>
        <v>26</v>
      </c>
      <c r="F82" s="128" t="str">
        <f>IF('III-1-tab03'!J84="(e)",'III-1-tab03'!J84," ")</f>
        <v> </v>
      </c>
      <c r="G82" s="43">
        <f>'III-1-tab03'!C84</f>
        <v>0</v>
      </c>
      <c r="H82" s="127" t="str">
        <f>IF('III-1-tab03'!D84="(e)",'III-1-tab03'!D84," ")</f>
        <v> </v>
      </c>
      <c r="I82" s="8">
        <f>'III-1-tab04'!I86</f>
        <v>40</v>
      </c>
      <c r="J82" s="128" t="str">
        <f>IF('III-1-tab04'!J86="(e)",'III-1-tab04'!J86," ")</f>
        <v> </v>
      </c>
      <c r="K82" s="51">
        <f t="shared" si="3"/>
        <v>72</v>
      </c>
      <c r="L82" s="22" t="str">
        <f t="shared" si="2"/>
        <v> </v>
      </c>
      <c r="M82" s="8"/>
      <c r="N82" s="8"/>
    </row>
    <row r="83" spans="1:14" ht="11.25">
      <c r="A83" s="21">
        <v>74</v>
      </c>
      <c r="B83" s="4" t="s">
        <v>129</v>
      </c>
      <c r="C83" s="43">
        <f>'III-1-tab02'!I85</f>
        <v>0</v>
      </c>
      <c r="D83" s="127" t="str">
        <f>IF('III-1-tab02'!J85="(e)",'III-1-tab02'!J85," ")</f>
        <v> </v>
      </c>
      <c r="E83" s="8">
        <f>'III-1-tab03'!I85</f>
        <v>48</v>
      </c>
      <c r="F83" s="128" t="str">
        <f>IF('III-1-tab03'!J85="(e)",'III-1-tab03'!J85," ")</f>
        <v> </v>
      </c>
      <c r="G83" s="43">
        <f>'III-1-tab03'!C85</f>
        <v>0</v>
      </c>
      <c r="H83" s="127" t="str">
        <f>IF('III-1-tab03'!D85="(e)",'III-1-tab03'!D85," ")</f>
        <v> </v>
      </c>
      <c r="I83" s="8">
        <f>'III-1-tab04'!I87</f>
        <v>105</v>
      </c>
      <c r="J83" s="128" t="str">
        <f>IF('III-1-tab04'!J87="(e)",'III-1-tab04'!J87," ")</f>
        <v> </v>
      </c>
      <c r="K83" s="51">
        <f t="shared" si="3"/>
        <v>153</v>
      </c>
      <c r="L83" s="22" t="str">
        <f t="shared" si="2"/>
        <v> </v>
      </c>
      <c r="M83" s="8"/>
      <c r="N83" s="8"/>
    </row>
    <row r="84" spans="1:14" ht="11.25">
      <c r="A84" s="21">
        <v>75</v>
      </c>
      <c r="B84" s="4" t="s">
        <v>61</v>
      </c>
      <c r="C84" s="43">
        <f>'III-1-tab02'!I86</f>
        <v>396</v>
      </c>
      <c r="D84" s="127" t="str">
        <f>IF('III-1-tab02'!J86="(e)",'III-1-tab02'!J86," ")</f>
        <v> </v>
      </c>
      <c r="E84" s="8">
        <f>'III-1-tab03'!I86</f>
        <v>169</v>
      </c>
      <c r="F84" s="128" t="str">
        <f>IF('III-1-tab03'!J86="(e)",'III-1-tab03'!J86," ")</f>
        <v>(e)</v>
      </c>
      <c r="G84" s="43">
        <f>'III-1-tab03'!C86</f>
        <v>41</v>
      </c>
      <c r="H84" s="127" t="str">
        <f>IF('III-1-tab03'!D86="(e)",'III-1-tab03'!D86," ")</f>
        <v> </v>
      </c>
      <c r="I84" s="8">
        <f>'III-1-tab04'!I88</f>
        <v>3</v>
      </c>
      <c r="J84" s="128" t="str">
        <f>IF('III-1-tab04'!J88="(e)",'III-1-tab04'!J88," ")</f>
        <v> </v>
      </c>
      <c r="K84" s="51">
        <f t="shared" si="3"/>
        <v>609</v>
      </c>
      <c r="L84" s="22" t="str">
        <f t="shared" si="2"/>
        <v>(e)</v>
      </c>
      <c r="M84" s="8"/>
      <c r="N84" s="8"/>
    </row>
    <row r="85" spans="1:14" ht="11.25">
      <c r="A85" s="21">
        <v>76</v>
      </c>
      <c r="B85" s="4" t="s">
        <v>130</v>
      </c>
      <c r="C85" s="43">
        <f>'III-1-tab02'!I87</f>
        <v>24</v>
      </c>
      <c r="D85" s="127" t="str">
        <f>IF('III-1-tab02'!J87="(e)",'III-1-tab02'!J87," ")</f>
        <v> </v>
      </c>
      <c r="E85" s="8">
        <f>'III-1-tab03'!I87</f>
        <v>61</v>
      </c>
      <c r="F85" s="128" t="str">
        <f>IF('III-1-tab03'!J87="(e)",'III-1-tab03'!J87," ")</f>
        <v> </v>
      </c>
      <c r="G85" s="43">
        <f>'III-1-tab03'!C87</f>
        <v>0</v>
      </c>
      <c r="H85" s="127" t="str">
        <f>IF('III-1-tab03'!D87="(e)",'III-1-tab03'!D87," ")</f>
        <v> </v>
      </c>
      <c r="I85" s="8">
        <f>'III-1-tab04'!I89</f>
        <v>76</v>
      </c>
      <c r="J85" s="128" t="str">
        <f>IF('III-1-tab04'!J89="(e)",'III-1-tab04'!J89," ")</f>
        <v> </v>
      </c>
      <c r="K85" s="51">
        <f t="shared" si="3"/>
        <v>161</v>
      </c>
      <c r="L85" s="22" t="str">
        <f t="shared" si="2"/>
        <v> </v>
      </c>
      <c r="M85" s="8"/>
      <c r="N85" s="8"/>
    </row>
    <row r="86" spans="1:14" ht="11.25">
      <c r="A86" s="21">
        <v>77</v>
      </c>
      <c r="B86" s="4" t="s">
        <v>131</v>
      </c>
      <c r="C86" s="43">
        <f>'III-1-tab02'!I88</f>
        <v>52</v>
      </c>
      <c r="D86" s="127" t="str">
        <f>IF('III-1-tab02'!J88="(e)",'III-1-tab02'!J88," ")</f>
        <v> </v>
      </c>
      <c r="E86" s="8">
        <f>'III-1-tab03'!I88</f>
        <v>42</v>
      </c>
      <c r="F86" s="128" t="str">
        <f>IF('III-1-tab03'!J88="(e)",'III-1-tab03'!J88," ")</f>
        <v> </v>
      </c>
      <c r="G86" s="43">
        <f>'III-1-tab03'!C88</f>
        <v>1</v>
      </c>
      <c r="H86" s="127" t="str">
        <f>IF('III-1-tab03'!D88="(e)",'III-1-tab03'!D88," ")</f>
        <v> </v>
      </c>
      <c r="I86" s="8">
        <f>'III-1-tab04'!I90</f>
        <v>58</v>
      </c>
      <c r="J86" s="128" t="str">
        <f>IF('III-1-tab04'!J90="(e)",'III-1-tab04'!J90," ")</f>
        <v> </v>
      </c>
      <c r="K86" s="51">
        <f t="shared" si="3"/>
        <v>153</v>
      </c>
      <c r="L86" s="22" t="str">
        <f t="shared" si="2"/>
        <v> </v>
      </c>
      <c r="M86" s="8"/>
      <c r="N86" s="8"/>
    </row>
    <row r="87" spans="1:14" ht="11.25">
      <c r="A87" s="21">
        <v>78</v>
      </c>
      <c r="B87" s="4" t="s">
        <v>62</v>
      </c>
      <c r="C87" s="43">
        <f>'III-1-tab02'!I89</f>
        <v>143</v>
      </c>
      <c r="D87" s="127" t="str">
        <f>IF('III-1-tab02'!J89="(e)",'III-1-tab02'!J89," ")</f>
        <v> </v>
      </c>
      <c r="E87" s="8">
        <f>'III-1-tab03'!I89</f>
        <v>68</v>
      </c>
      <c r="F87" s="128" t="str">
        <f>IF('III-1-tab03'!J89="(e)",'III-1-tab03'!J89," ")</f>
        <v> </v>
      </c>
      <c r="G87" s="43">
        <f>'III-1-tab03'!C89</f>
        <v>5</v>
      </c>
      <c r="H87" s="127" t="str">
        <f>IF('III-1-tab03'!D89="(e)",'III-1-tab03'!D89," ")</f>
        <v> </v>
      </c>
      <c r="I87" s="8">
        <f>'III-1-tab04'!I91</f>
        <v>103</v>
      </c>
      <c r="J87" s="128" t="str">
        <f>IF('III-1-tab04'!J91="(e)",'III-1-tab04'!J91," ")</f>
        <v> </v>
      </c>
      <c r="K87" s="51">
        <f t="shared" si="3"/>
        <v>319</v>
      </c>
      <c r="L87" s="22" t="str">
        <f t="shared" si="2"/>
        <v> </v>
      </c>
      <c r="M87" s="8"/>
      <c r="N87" s="8"/>
    </row>
    <row r="88" spans="1:14" ht="11.25">
      <c r="A88" s="21">
        <v>79</v>
      </c>
      <c r="B88" s="4" t="s">
        <v>132</v>
      </c>
      <c r="C88" s="43">
        <f>'III-1-tab02'!I90</f>
        <v>4</v>
      </c>
      <c r="D88" s="127" t="str">
        <f>IF('III-1-tab02'!J90="(e)",'III-1-tab02'!J90," ")</f>
        <v> </v>
      </c>
      <c r="E88" s="8">
        <f>'III-1-tab03'!I90</f>
        <v>9</v>
      </c>
      <c r="F88" s="128" t="str">
        <f>IF('III-1-tab03'!J90="(e)",'III-1-tab03'!J90," ")</f>
        <v> </v>
      </c>
      <c r="G88" s="43">
        <f>'III-1-tab03'!C90</f>
        <v>0</v>
      </c>
      <c r="H88" s="127" t="str">
        <f>IF('III-1-tab03'!D90="(e)",'III-1-tab03'!D90," ")</f>
        <v> </v>
      </c>
      <c r="I88" s="8">
        <f>'III-1-tab04'!I92</f>
        <v>18</v>
      </c>
      <c r="J88" s="128" t="str">
        <f>IF('III-1-tab04'!J92="(e)",'III-1-tab04'!J92," ")</f>
        <v> </v>
      </c>
      <c r="K88" s="51">
        <f t="shared" si="3"/>
        <v>31</v>
      </c>
      <c r="L88" s="22" t="str">
        <f t="shared" si="2"/>
        <v> </v>
      </c>
      <c r="M88" s="8"/>
      <c r="N88" s="8"/>
    </row>
    <row r="89" spans="1:14" ht="11.25">
      <c r="A89" s="21">
        <v>80</v>
      </c>
      <c r="B89" s="4" t="s">
        <v>63</v>
      </c>
      <c r="C89" s="43">
        <f>'III-1-tab02'!I91</f>
        <v>0</v>
      </c>
      <c r="D89" s="127" t="str">
        <f>IF('III-1-tab02'!J91="(e)",'III-1-tab02'!J91," ")</f>
        <v> </v>
      </c>
      <c r="E89" s="8">
        <f>'III-1-tab03'!I91</f>
        <v>3</v>
      </c>
      <c r="F89" s="128" t="str">
        <f>IF('III-1-tab03'!J91="(e)",'III-1-tab03'!J91," ")</f>
        <v> </v>
      </c>
      <c r="G89" s="43">
        <f>'III-1-tab03'!C91</f>
        <v>3</v>
      </c>
      <c r="H89" s="127" t="str">
        <f>IF('III-1-tab03'!D91="(e)",'III-1-tab03'!D91," ")</f>
        <v> </v>
      </c>
      <c r="I89" s="8">
        <f>'III-1-tab04'!I93</f>
        <v>43</v>
      </c>
      <c r="J89" s="128" t="str">
        <f>IF('III-1-tab04'!J93="(e)",'III-1-tab04'!J93," ")</f>
        <v> </v>
      </c>
      <c r="K89" s="51">
        <f t="shared" si="3"/>
        <v>49</v>
      </c>
      <c r="L89" s="22" t="str">
        <f t="shared" si="2"/>
        <v> </v>
      </c>
      <c r="M89" s="8"/>
      <c r="N89" s="8"/>
    </row>
    <row r="90" spans="1:14" ht="11.25">
      <c r="A90" s="21">
        <v>81</v>
      </c>
      <c r="B90" s="4" t="s">
        <v>64</v>
      </c>
      <c r="C90" s="43">
        <f>'III-1-tab02'!I92</f>
        <v>1</v>
      </c>
      <c r="D90" s="127" t="str">
        <f>IF('III-1-tab02'!J92="(e)",'III-1-tab02'!J92," ")</f>
        <v> </v>
      </c>
      <c r="E90" s="8">
        <f>'III-1-tab03'!I92</f>
        <v>9</v>
      </c>
      <c r="F90" s="128" t="str">
        <f>IF('III-1-tab03'!J92="(e)",'III-1-tab03'!J92," ")</f>
        <v> </v>
      </c>
      <c r="G90" s="43">
        <f>'III-1-tab03'!C92</f>
        <v>0</v>
      </c>
      <c r="H90" s="127" t="str">
        <f>IF('III-1-tab03'!D92="(e)",'III-1-tab03'!D92," ")</f>
        <v> </v>
      </c>
      <c r="I90" s="8">
        <f>'III-1-tab04'!I94</f>
        <v>49</v>
      </c>
      <c r="J90" s="128" t="str">
        <f>IF('III-1-tab04'!J94="(e)",'III-1-tab04'!J94," ")</f>
        <v> </v>
      </c>
      <c r="K90" s="51">
        <f t="shared" si="3"/>
        <v>59</v>
      </c>
      <c r="L90" s="22" t="str">
        <f t="shared" si="2"/>
        <v> </v>
      </c>
      <c r="M90" s="8"/>
      <c r="N90" s="8"/>
    </row>
    <row r="91" spans="1:14" ht="11.25">
      <c r="A91" s="21">
        <v>82</v>
      </c>
      <c r="B91" s="4" t="s">
        <v>133</v>
      </c>
      <c r="C91" s="43">
        <f>'III-1-tab02'!I93</f>
        <v>2</v>
      </c>
      <c r="D91" s="127" t="str">
        <f>IF('III-1-tab02'!J93="(e)",'III-1-tab02'!J93," ")</f>
        <v> </v>
      </c>
      <c r="E91" s="8">
        <f>'III-1-tab03'!I93</f>
        <v>2</v>
      </c>
      <c r="F91" s="128" t="str">
        <f>IF('III-1-tab03'!J93="(e)",'III-1-tab03'!J93," ")</f>
        <v> </v>
      </c>
      <c r="G91" s="43">
        <f>'III-1-tab03'!C93</f>
        <v>0</v>
      </c>
      <c r="H91" s="127" t="str">
        <f>IF('III-1-tab03'!D93="(e)",'III-1-tab03'!D93," ")</f>
        <v> </v>
      </c>
      <c r="I91" s="8">
        <f>'III-1-tab04'!I95</f>
        <v>20</v>
      </c>
      <c r="J91" s="128" t="str">
        <f>IF('III-1-tab04'!J95="(e)",'III-1-tab04'!J95," ")</f>
        <v> </v>
      </c>
      <c r="K91" s="51">
        <f t="shared" si="3"/>
        <v>24</v>
      </c>
      <c r="L91" s="22" t="str">
        <f t="shared" si="2"/>
        <v> </v>
      </c>
      <c r="M91" s="8"/>
      <c r="N91" s="8"/>
    </row>
    <row r="92" spans="1:14" ht="11.25">
      <c r="A92" s="21">
        <v>83</v>
      </c>
      <c r="B92" s="4" t="s">
        <v>65</v>
      </c>
      <c r="C92" s="43">
        <f>'III-1-tab02'!I94</f>
        <v>12</v>
      </c>
      <c r="D92" s="127" t="str">
        <f>IF('III-1-tab02'!J94="(e)",'III-1-tab02'!J94," ")</f>
        <v> </v>
      </c>
      <c r="E92" s="8">
        <f>'III-1-tab03'!I94</f>
        <v>16</v>
      </c>
      <c r="F92" s="128" t="str">
        <f>IF('III-1-tab03'!J94="(e)",'III-1-tab03'!J94," ")</f>
        <v> </v>
      </c>
      <c r="G92" s="43">
        <f>'III-1-tab03'!C94</f>
        <v>7</v>
      </c>
      <c r="H92" s="127" t="str">
        <f>IF('III-1-tab03'!D94="(e)",'III-1-tab03'!D94," ")</f>
        <v> </v>
      </c>
      <c r="I92" s="8">
        <f>'III-1-tab04'!I96</f>
        <v>140</v>
      </c>
      <c r="J92" s="128" t="str">
        <f>IF('III-1-tab04'!J96="(e)",'III-1-tab04'!J96," ")</f>
        <v> </v>
      </c>
      <c r="K92" s="51">
        <f t="shared" si="3"/>
        <v>175</v>
      </c>
      <c r="L92" s="22" t="str">
        <f t="shared" si="2"/>
        <v> </v>
      </c>
      <c r="M92" s="8"/>
      <c r="N92" s="8"/>
    </row>
    <row r="93" spans="1:14" ht="11.25">
      <c r="A93" s="21">
        <v>84</v>
      </c>
      <c r="B93" s="4" t="s">
        <v>66</v>
      </c>
      <c r="C93" s="43">
        <f>'III-1-tab02'!I95</f>
        <v>14</v>
      </c>
      <c r="D93" s="127" t="str">
        <f>IF('III-1-tab02'!J95="(e)",'III-1-tab02'!J95," ")</f>
        <v> </v>
      </c>
      <c r="E93" s="8">
        <f>'III-1-tab03'!I95</f>
        <v>10</v>
      </c>
      <c r="F93" s="128" t="str">
        <f>IF('III-1-tab03'!J95="(e)",'III-1-tab03'!J95," ")</f>
        <v> </v>
      </c>
      <c r="G93" s="43">
        <f>'III-1-tab03'!C95</f>
        <v>2</v>
      </c>
      <c r="H93" s="127" t="str">
        <f>IF('III-1-tab03'!D95="(e)",'III-1-tab03'!D95," ")</f>
        <v> </v>
      </c>
      <c r="I93" s="8">
        <f>'III-1-tab04'!I97</f>
        <v>71</v>
      </c>
      <c r="J93" s="128" t="str">
        <f>IF('III-1-tab04'!J97="(e)",'III-1-tab04'!J97," ")</f>
        <v> </v>
      </c>
      <c r="K93" s="51">
        <f t="shared" si="3"/>
        <v>97</v>
      </c>
      <c r="L93" s="22" t="str">
        <f t="shared" si="2"/>
        <v> </v>
      </c>
      <c r="M93" s="8"/>
      <c r="N93" s="8"/>
    </row>
    <row r="94" spans="1:14" ht="11.25">
      <c r="A94" s="21">
        <v>85</v>
      </c>
      <c r="B94" s="4" t="s">
        <v>67</v>
      </c>
      <c r="C94" s="43">
        <f>'III-1-tab02'!I96</f>
        <v>9</v>
      </c>
      <c r="D94" s="127" t="str">
        <f>IF('III-1-tab02'!J96="(e)",'III-1-tab02'!J96," ")</f>
        <v> </v>
      </c>
      <c r="E94" s="8">
        <f>'III-1-tab03'!I96</f>
        <v>5</v>
      </c>
      <c r="F94" s="128" t="str">
        <f>IF('III-1-tab03'!J96="(e)",'III-1-tab03'!J96," ")</f>
        <v> </v>
      </c>
      <c r="G94" s="43">
        <f>'III-1-tab03'!C96</f>
        <v>0</v>
      </c>
      <c r="H94" s="127" t="str">
        <f>IF('III-1-tab03'!D96="(e)",'III-1-tab03'!D96," ")</f>
        <v> </v>
      </c>
      <c r="I94" s="8">
        <f>'III-1-tab04'!I98</f>
        <v>32</v>
      </c>
      <c r="J94" s="128" t="str">
        <f>IF('III-1-tab04'!J98="(e)",'III-1-tab04'!J98," ")</f>
        <v> </v>
      </c>
      <c r="K94" s="51">
        <f t="shared" si="3"/>
        <v>46</v>
      </c>
      <c r="L94" s="22" t="str">
        <f t="shared" si="2"/>
        <v> </v>
      </c>
      <c r="M94" s="8"/>
      <c r="N94" s="8"/>
    </row>
    <row r="95" spans="1:14" ht="11.25">
      <c r="A95" s="21">
        <v>86</v>
      </c>
      <c r="B95" s="4" t="s">
        <v>68</v>
      </c>
      <c r="C95" s="43">
        <f>'III-1-tab02'!I97</f>
        <v>0</v>
      </c>
      <c r="D95" s="127" t="str">
        <f>IF('III-1-tab02'!J97="(e)",'III-1-tab02'!J97," ")</f>
        <v> </v>
      </c>
      <c r="E95" s="8">
        <f>'III-1-tab03'!I97</f>
        <v>9</v>
      </c>
      <c r="F95" s="128" t="str">
        <f>IF('III-1-tab03'!J97="(e)",'III-1-tab03'!J97," ")</f>
        <v> </v>
      </c>
      <c r="G95" s="43">
        <f>'III-1-tab03'!C97</f>
        <v>0</v>
      </c>
      <c r="H95" s="127" t="str">
        <f>IF('III-1-tab03'!D97="(e)",'III-1-tab03'!D97," ")</f>
        <v> </v>
      </c>
      <c r="I95" s="8">
        <f>'III-1-tab04'!I99</f>
        <v>41</v>
      </c>
      <c r="J95" s="128" t="str">
        <f>IF('III-1-tab04'!J99="(e)",'III-1-tab04'!J99," ")</f>
        <v> </v>
      </c>
      <c r="K95" s="51">
        <f t="shared" si="3"/>
        <v>50</v>
      </c>
      <c r="L95" s="22" t="str">
        <f t="shared" si="2"/>
        <v> </v>
      </c>
      <c r="M95" s="8"/>
      <c r="N95" s="8"/>
    </row>
    <row r="96" spans="1:14" ht="11.25">
      <c r="A96" s="21">
        <v>87</v>
      </c>
      <c r="B96" s="4" t="s">
        <v>134</v>
      </c>
      <c r="C96" s="43">
        <f>'III-1-tab02'!I98</f>
        <v>0</v>
      </c>
      <c r="D96" s="127" t="str">
        <f>IF('III-1-tab02'!J98="(e)",'III-1-tab02'!J98," ")</f>
        <v> </v>
      </c>
      <c r="E96" s="8">
        <f>'III-1-tab03'!I98</f>
        <v>4</v>
      </c>
      <c r="F96" s="128" t="str">
        <f>IF('III-1-tab03'!J98="(e)",'III-1-tab03'!J98," ")</f>
        <v> </v>
      </c>
      <c r="G96" s="43">
        <f>'III-1-tab03'!C98</f>
        <v>1</v>
      </c>
      <c r="H96" s="127" t="str">
        <f>IF('III-1-tab03'!D98="(e)",'III-1-tab03'!D98," ")</f>
        <v> </v>
      </c>
      <c r="I96" s="8">
        <f>'III-1-tab04'!I100</f>
        <v>38</v>
      </c>
      <c r="J96" s="128" t="str">
        <f>IF('III-1-tab04'!J100="(e)",'III-1-tab04'!J100," ")</f>
        <v> </v>
      </c>
      <c r="K96" s="51">
        <f t="shared" si="3"/>
        <v>43</v>
      </c>
      <c r="L96" s="22" t="str">
        <f t="shared" si="2"/>
        <v> </v>
      </c>
      <c r="M96" s="8"/>
      <c r="N96" s="8"/>
    </row>
    <row r="97" spans="1:14" ht="11.25">
      <c r="A97" s="21">
        <v>88</v>
      </c>
      <c r="B97" s="4" t="s">
        <v>69</v>
      </c>
      <c r="C97" s="43">
        <f>'III-1-tab02'!I99</f>
        <v>0</v>
      </c>
      <c r="D97" s="127" t="str">
        <f>IF('III-1-tab02'!J99="(e)",'III-1-tab02'!J99," ")</f>
        <v> </v>
      </c>
      <c r="E97" s="8">
        <f>'III-1-tab03'!I99</f>
        <v>12</v>
      </c>
      <c r="F97" s="128" t="str">
        <f>IF('III-1-tab03'!J99="(e)",'III-1-tab03'!J99," ")</f>
        <v> </v>
      </c>
      <c r="G97" s="43">
        <f>'III-1-tab03'!C99</f>
        <v>0</v>
      </c>
      <c r="H97" s="127" t="str">
        <f>IF('III-1-tab03'!D99="(e)",'III-1-tab03'!D99," ")</f>
        <v> </v>
      </c>
      <c r="I97" s="8">
        <f>'III-1-tab04'!I101</f>
        <v>25</v>
      </c>
      <c r="J97" s="128" t="str">
        <f>IF('III-1-tab04'!J101="(e)",'III-1-tab04'!J101," ")</f>
        <v> </v>
      </c>
      <c r="K97" s="51">
        <f t="shared" si="3"/>
        <v>37</v>
      </c>
      <c r="L97" s="22" t="str">
        <f t="shared" si="2"/>
        <v> </v>
      </c>
      <c r="M97" s="8"/>
      <c r="N97" s="8"/>
    </row>
    <row r="98" spans="1:14" ht="11.25">
      <c r="A98" s="21">
        <v>89</v>
      </c>
      <c r="B98" s="4" t="s">
        <v>70</v>
      </c>
      <c r="C98" s="43">
        <f>'III-1-tab02'!I100</f>
        <v>9</v>
      </c>
      <c r="D98" s="127" t="str">
        <f>IF('III-1-tab02'!J100="(e)",'III-1-tab02'!J100," ")</f>
        <v> </v>
      </c>
      <c r="E98" s="8">
        <f>'III-1-tab03'!I100</f>
        <v>20</v>
      </c>
      <c r="F98" s="128" t="str">
        <f>IF('III-1-tab03'!J100="(e)",'III-1-tab03'!J100," ")</f>
        <v> </v>
      </c>
      <c r="G98" s="43">
        <f>'III-1-tab03'!C100</f>
        <v>0</v>
      </c>
      <c r="H98" s="127" t="str">
        <f>IF('III-1-tab03'!D100="(e)",'III-1-tab03'!D100," ")</f>
        <v> </v>
      </c>
      <c r="I98" s="8">
        <f>'III-1-tab04'!I102</f>
        <v>19</v>
      </c>
      <c r="J98" s="128" t="str">
        <f>IF('III-1-tab04'!J102="(e)",'III-1-tab04'!J102," ")</f>
        <v> </v>
      </c>
      <c r="K98" s="51">
        <f t="shared" si="3"/>
        <v>48</v>
      </c>
      <c r="L98" s="22" t="str">
        <f t="shared" si="2"/>
        <v> </v>
      </c>
      <c r="M98" s="8"/>
      <c r="N98" s="8"/>
    </row>
    <row r="99" spans="1:14" ht="11.25">
      <c r="A99" s="21">
        <v>90</v>
      </c>
      <c r="B99" s="4" t="s">
        <v>71</v>
      </c>
      <c r="C99" s="43">
        <f>'III-1-tab02'!I101</f>
        <v>6</v>
      </c>
      <c r="D99" s="127" t="str">
        <f>IF('III-1-tab02'!J101="(e)",'III-1-tab02'!J101," ")</f>
        <v>(e)</v>
      </c>
      <c r="E99" s="8">
        <f>'III-1-tab03'!I101</f>
        <v>8.098868357445998</v>
      </c>
      <c r="F99" s="128" t="str">
        <f>IF('III-1-tab03'!J101="(e)",'III-1-tab03'!J101," ")</f>
        <v>(e)</v>
      </c>
      <c r="G99" s="43">
        <f>'III-1-tab03'!C101</f>
        <v>0</v>
      </c>
      <c r="H99" s="127" t="str">
        <f>IF('III-1-tab03'!D101="(e)",'III-1-tab03'!D101," ")</f>
        <v>(e)</v>
      </c>
      <c r="I99" s="8">
        <f>'III-1-tab04'!I103</f>
        <v>3</v>
      </c>
      <c r="J99" s="128" t="str">
        <f>IF('III-1-tab04'!J103="(e)",'III-1-tab04'!J103," ")</f>
        <v>(e)</v>
      </c>
      <c r="K99" s="51">
        <f t="shared" si="3"/>
        <v>17.098868357445998</v>
      </c>
      <c r="L99" s="22" t="str">
        <f t="shared" si="2"/>
        <v>(e)</v>
      </c>
      <c r="M99" s="8"/>
      <c r="N99" s="8"/>
    </row>
    <row r="100" spans="1:14" ht="11.25">
      <c r="A100" s="21">
        <v>91</v>
      </c>
      <c r="B100" s="4" t="s">
        <v>72</v>
      </c>
      <c r="C100" s="43">
        <f>'III-1-tab02'!I102</f>
        <v>82</v>
      </c>
      <c r="D100" s="127" t="str">
        <f>IF('III-1-tab02'!J102="(e)",'III-1-tab02'!J102," ")</f>
        <v> </v>
      </c>
      <c r="E100" s="8">
        <f>'III-1-tab03'!I102</f>
        <v>70</v>
      </c>
      <c r="F100" s="128" t="str">
        <f>IF('III-1-tab03'!J102="(e)",'III-1-tab03'!J102," ")</f>
        <v> </v>
      </c>
      <c r="G100" s="43">
        <f>'III-1-tab03'!C102</f>
        <v>0</v>
      </c>
      <c r="H100" s="127" t="str">
        <f>IF('III-1-tab03'!D102="(e)",'III-1-tab03'!D102," ")</f>
        <v> </v>
      </c>
      <c r="I100" s="8">
        <f>'III-1-tab04'!I104</f>
        <v>55</v>
      </c>
      <c r="J100" s="128" t="str">
        <f>IF('III-1-tab04'!J104="(e)",'III-1-tab04'!J104," ")</f>
        <v> </v>
      </c>
      <c r="K100" s="51">
        <f t="shared" si="3"/>
        <v>207</v>
      </c>
      <c r="L100" s="22" t="str">
        <f t="shared" si="2"/>
        <v> </v>
      </c>
      <c r="M100" s="8"/>
      <c r="N100" s="8"/>
    </row>
    <row r="101" spans="1:14" ht="11.25">
      <c r="A101" s="21">
        <v>92</v>
      </c>
      <c r="B101" s="4" t="s">
        <v>135</v>
      </c>
      <c r="C101" s="43">
        <f>'III-1-tab02'!I103</f>
        <v>241</v>
      </c>
      <c r="D101" s="127" t="str">
        <f>IF('III-1-tab02'!J103="(e)",'III-1-tab02'!J103," ")</f>
        <v> </v>
      </c>
      <c r="E101" s="8">
        <f>'III-1-tab03'!I103</f>
        <v>76</v>
      </c>
      <c r="F101" s="128" t="str">
        <f>IF('III-1-tab03'!J103="(e)",'III-1-tab03'!J103," ")</f>
        <v> </v>
      </c>
      <c r="G101" s="43">
        <f>'III-1-tab03'!C103</f>
        <v>28</v>
      </c>
      <c r="H101" s="127" t="str">
        <f>IF('III-1-tab03'!D103="(e)",'III-1-tab03'!D103," ")</f>
        <v> </v>
      </c>
      <c r="I101" s="8">
        <f>'III-1-tab04'!I105</f>
        <v>109</v>
      </c>
      <c r="J101" s="128" t="str">
        <f>IF('III-1-tab04'!J105="(e)",'III-1-tab04'!J105," ")</f>
        <v> </v>
      </c>
      <c r="K101" s="51">
        <f t="shared" si="3"/>
        <v>454</v>
      </c>
      <c r="L101" s="22" t="str">
        <f t="shared" si="2"/>
        <v> </v>
      </c>
      <c r="M101" s="8"/>
      <c r="N101" s="8"/>
    </row>
    <row r="102" spans="1:14" ht="11.25">
      <c r="A102" s="21">
        <v>93</v>
      </c>
      <c r="B102" s="4" t="s">
        <v>136</v>
      </c>
      <c r="C102" s="43">
        <f>'III-1-tab02'!I104</f>
        <v>105</v>
      </c>
      <c r="D102" s="127" t="str">
        <f>IF('III-1-tab02'!J104="(e)",'III-1-tab02'!J104," ")</f>
        <v> </v>
      </c>
      <c r="E102" s="8">
        <f>'III-1-tab03'!I104</f>
        <v>48</v>
      </c>
      <c r="F102" s="128" t="str">
        <f>IF('III-1-tab03'!J104="(e)",'III-1-tab03'!J104," ")</f>
        <v> </v>
      </c>
      <c r="G102" s="43">
        <f>'III-1-tab03'!C104</f>
        <v>0</v>
      </c>
      <c r="H102" s="127" t="str">
        <f>IF('III-1-tab03'!D104="(e)",'III-1-tab03'!D104," ")</f>
        <v> </v>
      </c>
      <c r="I102" s="8">
        <f>'III-1-tab04'!I106</f>
        <v>74</v>
      </c>
      <c r="J102" s="128" t="str">
        <f>IF('III-1-tab04'!J106="(e)",'III-1-tab04'!J106," ")</f>
        <v> </v>
      </c>
      <c r="K102" s="51">
        <f t="shared" si="3"/>
        <v>227</v>
      </c>
      <c r="L102" s="22" t="str">
        <f t="shared" si="2"/>
        <v> </v>
      </c>
      <c r="M102" s="8"/>
      <c r="N102" s="8"/>
    </row>
    <row r="103" spans="1:14" ht="11.25">
      <c r="A103" s="21">
        <v>94</v>
      </c>
      <c r="B103" s="4" t="s">
        <v>137</v>
      </c>
      <c r="C103" s="43">
        <f>'III-1-tab02'!I105</f>
        <v>166</v>
      </c>
      <c r="D103" s="127" t="str">
        <f>IF('III-1-tab02'!J105="(e)",'III-1-tab02'!J105," ")</f>
        <v> </v>
      </c>
      <c r="E103" s="8">
        <f>'III-1-tab03'!I105</f>
        <v>43</v>
      </c>
      <c r="F103" s="128" t="str">
        <f>IF('III-1-tab03'!J105="(e)",'III-1-tab03'!J105," ")</f>
        <v> </v>
      </c>
      <c r="G103" s="43">
        <f>'III-1-tab03'!C105</f>
        <v>0</v>
      </c>
      <c r="H103" s="127" t="str">
        <f>IF('III-1-tab03'!D105="(e)",'III-1-tab03'!D105," ")</f>
        <v> </v>
      </c>
      <c r="I103" s="8">
        <f>'III-1-tab04'!I107</f>
        <v>33</v>
      </c>
      <c r="J103" s="128" t="str">
        <f>IF('III-1-tab04'!J107="(e)",'III-1-tab04'!J107," ")</f>
        <v> </v>
      </c>
      <c r="K103" s="51">
        <f t="shared" si="3"/>
        <v>242</v>
      </c>
      <c r="L103" s="22" t="str">
        <f t="shared" si="2"/>
        <v> </v>
      </c>
      <c r="M103" s="8"/>
      <c r="N103" s="8"/>
    </row>
    <row r="104" spans="1:14" ht="11.25">
      <c r="A104" s="18">
        <v>95</v>
      </c>
      <c r="B104" s="24" t="s">
        <v>138</v>
      </c>
      <c r="C104" s="44">
        <f>'III-1-tab02'!I106</f>
        <v>54</v>
      </c>
      <c r="D104" s="130" t="str">
        <f>IF('III-1-tab02'!J106="(e)",'III-1-tab02'!J106," ")</f>
        <v> </v>
      </c>
      <c r="E104" s="26">
        <f>'III-1-tab03'!I106</f>
        <v>56</v>
      </c>
      <c r="F104" s="131" t="str">
        <f>IF('III-1-tab03'!J106="(e)",'III-1-tab03'!J106," ")</f>
        <v> </v>
      </c>
      <c r="G104" s="44">
        <f>'III-1-tab03'!C106</f>
        <v>0</v>
      </c>
      <c r="H104" s="130" t="str">
        <f>IF('III-1-tab03'!D106="(e)",'III-1-tab03'!D106," ")</f>
        <v> </v>
      </c>
      <c r="I104" s="26">
        <f>'III-1-tab04'!I108</f>
        <v>44</v>
      </c>
      <c r="J104" s="131" t="str">
        <f>IF('III-1-tab04'!J108="(e)",'III-1-tab04'!J108," ")</f>
        <v> </v>
      </c>
      <c r="K104" s="52">
        <f t="shared" si="3"/>
        <v>154</v>
      </c>
      <c r="L104" s="23" t="str">
        <f t="shared" si="2"/>
        <v> </v>
      </c>
      <c r="M104" s="8"/>
      <c r="N104" s="8"/>
    </row>
    <row r="105" spans="1:14" ht="11.25">
      <c r="A105" s="21">
        <v>971</v>
      </c>
      <c r="B105" s="4" t="s">
        <v>73</v>
      </c>
      <c r="C105" s="43">
        <f>'III-1-tab02'!I107</f>
        <v>65</v>
      </c>
      <c r="D105" s="127" t="str">
        <f>IF('III-1-tab02'!J107="(e)",'III-1-tab02'!J107," ")</f>
        <v> </v>
      </c>
      <c r="E105" s="8">
        <f>'III-1-tab03'!I107</f>
        <v>4</v>
      </c>
      <c r="F105" s="128" t="str">
        <f>IF('III-1-tab03'!J107="(e)",'III-1-tab03'!J107," ")</f>
        <v> </v>
      </c>
      <c r="G105" s="43">
        <f>'III-1-tab03'!C107</f>
        <v>16</v>
      </c>
      <c r="H105" s="127" t="str">
        <f>IF('III-1-tab03'!D107="(e)",'III-1-tab03'!D107," ")</f>
        <v> </v>
      </c>
      <c r="I105" s="8">
        <f>'III-1-tab04'!I109</f>
        <v>1</v>
      </c>
      <c r="J105" s="128" t="str">
        <f>IF('III-1-tab04'!J109="(e)",'III-1-tab04'!J109," ")</f>
        <v> </v>
      </c>
      <c r="K105" s="51">
        <f t="shared" si="3"/>
        <v>86</v>
      </c>
      <c r="L105" s="22" t="str">
        <f t="shared" si="2"/>
        <v> </v>
      </c>
      <c r="M105" s="8"/>
      <c r="N105" s="8"/>
    </row>
    <row r="106" spans="1:14" ht="11.25">
      <c r="A106" s="21">
        <v>972</v>
      </c>
      <c r="B106" s="4" t="s">
        <v>74</v>
      </c>
      <c r="C106" s="43">
        <f>'III-1-tab02'!I108</f>
        <v>39</v>
      </c>
      <c r="D106" s="127" t="str">
        <f>IF('III-1-tab02'!J108="(e)",'III-1-tab02'!J108," ")</f>
        <v> </v>
      </c>
      <c r="E106" s="8">
        <f>'III-1-tab03'!I108</f>
        <v>1</v>
      </c>
      <c r="F106" s="128" t="str">
        <f>IF('III-1-tab03'!J108="(e)",'III-1-tab03'!J108," ")</f>
        <v> </v>
      </c>
      <c r="G106" s="43">
        <f>'III-1-tab03'!C108</f>
        <v>11</v>
      </c>
      <c r="H106" s="127" t="str">
        <f>IF('III-1-tab03'!D108="(e)",'III-1-tab03'!D108," ")</f>
        <v> </v>
      </c>
      <c r="I106" s="8">
        <f>'III-1-tab04'!I110</f>
        <v>12</v>
      </c>
      <c r="J106" s="128" t="str">
        <f>IF('III-1-tab04'!J110="(e)",'III-1-tab04'!J110," ")</f>
        <v> </v>
      </c>
      <c r="K106" s="51">
        <f t="shared" si="3"/>
        <v>63</v>
      </c>
      <c r="L106" s="22" t="str">
        <f t="shared" si="2"/>
        <v> </v>
      </c>
      <c r="M106" s="8"/>
      <c r="N106" s="8"/>
    </row>
    <row r="107" spans="1:14" ht="11.25">
      <c r="A107" s="21">
        <v>973</v>
      </c>
      <c r="B107" s="4" t="s">
        <v>139</v>
      </c>
      <c r="C107" s="43">
        <f>'III-1-tab02'!I109</f>
        <v>7</v>
      </c>
      <c r="D107" s="127" t="str">
        <f>IF('III-1-tab02'!J109="(e)",'III-1-tab02'!J109," ")</f>
        <v> </v>
      </c>
      <c r="E107" s="8">
        <f>'III-1-tab03'!I109</f>
        <v>0</v>
      </c>
      <c r="F107" s="128" t="str">
        <f>IF('III-1-tab03'!J109="(e)",'III-1-tab03'!J109," ")</f>
        <v> </v>
      </c>
      <c r="G107" s="43">
        <f>'III-1-tab03'!C109</f>
        <v>2</v>
      </c>
      <c r="H107" s="127" t="str">
        <f>IF('III-1-tab03'!D109="(e)",'III-1-tab03'!D109," ")</f>
        <v> </v>
      </c>
      <c r="I107" s="8">
        <f>'III-1-tab04'!I111</f>
        <v>11</v>
      </c>
      <c r="J107" s="128" t="str">
        <f>IF('III-1-tab04'!J111="(e)",'III-1-tab04'!J111," ")</f>
        <v> </v>
      </c>
      <c r="K107" s="51">
        <f t="shared" si="3"/>
        <v>20</v>
      </c>
      <c r="L107" s="22" t="str">
        <f t="shared" si="2"/>
        <v> </v>
      </c>
      <c r="M107" s="8"/>
      <c r="N107" s="8"/>
    </row>
    <row r="108" spans="1:14" ht="11.25">
      <c r="A108" s="18">
        <v>974</v>
      </c>
      <c r="B108" s="24" t="s">
        <v>75</v>
      </c>
      <c r="C108" s="44">
        <f>'III-1-tab02'!I110</f>
        <v>45</v>
      </c>
      <c r="D108" s="130" t="str">
        <f>IF('III-1-tab02'!J110="(e)",'III-1-tab02'!J110," ")</f>
        <v> </v>
      </c>
      <c r="E108" s="26">
        <f>'III-1-tab03'!I110</f>
        <v>5</v>
      </c>
      <c r="F108" s="131" t="str">
        <f>IF('III-1-tab03'!J110="(e)",'III-1-tab03'!J110," ")</f>
        <v> </v>
      </c>
      <c r="G108" s="44">
        <f>'III-1-tab03'!C110</f>
        <v>41</v>
      </c>
      <c r="H108" s="130" t="str">
        <f>IF('III-1-tab03'!D110="(e)",'III-1-tab03'!D110," ")</f>
        <v> </v>
      </c>
      <c r="I108" s="26">
        <f>'III-1-tab04'!I112</f>
        <v>6</v>
      </c>
      <c r="J108" s="131" t="str">
        <f>IF('III-1-tab04'!J112="(e)",'III-1-tab04'!J112," ")</f>
        <v> </v>
      </c>
      <c r="K108" s="52">
        <f t="shared" si="3"/>
        <v>97</v>
      </c>
      <c r="L108" s="23" t="str">
        <f t="shared" si="2"/>
        <v> </v>
      </c>
      <c r="M108" s="8"/>
      <c r="N108" s="8"/>
    </row>
    <row r="109" spans="4:12" ht="11.25">
      <c r="D109" s="10"/>
      <c r="F109" s="10"/>
      <c r="H109" s="10"/>
      <c r="J109" s="10"/>
      <c r="K109" s="4"/>
      <c r="L109" s="10"/>
    </row>
    <row r="110" spans="1:12" ht="16.5" customHeight="1">
      <c r="A110" s="554" t="s">
        <v>78</v>
      </c>
      <c r="B110" s="555"/>
      <c r="C110" s="48">
        <f>SUM(C5:C57,C62:C104)</f>
        <v>2096</v>
      </c>
      <c r="D110" s="20"/>
      <c r="E110" s="45">
        <f>SUM(E5:E57,E62:E104)</f>
        <v>2303.098868357446</v>
      </c>
      <c r="F110" s="36"/>
      <c r="G110" s="48">
        <f>SUM(G5:G57,G62:G104)</f>
        <v>187</v>
      </c>
      <c r="H110" s="20"/>
      <c r="I110" s="45">
        <f>SUM(I5:I57,I62:I104)</f>
        <v>4360</v>
      </c>
      <c r="J110" s="36"/>
      <c r="K110" s="48">
        <f>SUM(K5:K57,K62:K104)</f>
        <v>8946.098868357447</v>
      </c>
      <c r="L110" s="20"/>
    </row>
    <row r="111" spans="1:12" ht="15" customHeight="1">
      <c r="A111" s="556" t="s">
        <v>95</v>
      </c>
      <c r="B111" s="557"/>
      <c r="C111" s="49">
        <f>SUM(C105:C108)</f>
        <v>156</v>
      </c>
      <c r="D111" s="22"/>
      <c r="E111" s="46">
        <f>SUM(E105:E108)</f>
        <v>10</v>
      </c>
      <c r="F111" s="12"/>
      <c r="G111" s="49">
        <f>SUM(G105:G108)</f>
        <v>70</v>
      </c>
      <c r="H111" s="22"/>
      <c r="I111" s="46">
        <f>SUM(I105:I108)</f>
        <v>30</v>
      </c>
      <c r="J111" s="12"/>
      <c r="K111" s="49">
        <f>SUM(K105:K108)</f>
        <v>266</v>
      </c>
      <c r="L111" s="22"/>
    </row>
    <row r="112" spans="1:12" ht="17.25" customHeight="1">
      <c r="A112" s="551" t="s">
        <v>79</v>
      </c>
      <c r="B112" s="552"/>
      <c r="C112" s="50">
        <f>C110+C111</f>
        <v>2252</v>
      </c>
      <c r="D112" s="23"/>
      <c r="E112" s="47">
        <f>E110+E111</f>
        <v>2313.098868357446</v>
      </c>
      <c r="F112" s="37"/>
      <c r="G112" s="50">
        <f>G110+G111</f>
        <v>257</v>
      </c>
      <c r="H112" s="23"/>
      <c r="I112" s="47">
        <f>I110+I111</f>
        <v>4390</v>
      </c>
      <c r="J112" s="37"/>
      <c r="K112" s="50">
        <f>K110+K111</f>
        <v>9212.098868357447</v>
      </c>
      <c r="L112" s="23"/>
    </row>
    <row r="113" spans="1:12" ht="11.25">
      <c r="A113" s="5" t="s">
        <v>151</v>
      </c>
      <c r="C113" s="4"/>
      <c r="D113" s="10"/>
      <c r="E113" s="4"/>
      <c r="F113" s="10"/>
      <c r="G113" s="4"/>
      <c r="H113" s="10"/>
      <c r="I113" s="4"/>
      <c r="J113" s="10"/>
      <c r="K113" s="4"/>
      <c r="L113" s="10"/>
    </row>
    <row r="114" spans="2:12" ht="11.25">
      <c r="B114" s="11"/>
      <c r="C114" s="11"/>
      <c r="D114" s="15"/>
      <c r="E114" s="11"/>
      <c r="F114" s="15"/>
      <c r="G114" s="11"/>
      <c r="H114" s="15"/>
      <c r="I114" s="11"/>
      <c r="J114" s="15"/>
      <c r="K114" s="13"/>
      <c r="L114" s="14"/>
    </row>
    <row r="115" spans="2:12" ht="11.25">
      <c r="B115" s="11"/>
      <c r="C115" s="11"/>
      <c r="D115" s="15"/>
      <c r="E115" s="11"/>
      <c r="F115" s="15"/>
      <c r="G115" s="11"/>
      <c r="H115" s="15"/>
      <c r="I115" s="11"/>
      <c r="J115" s="15"/>
      <c r="K115" s="11"/>
      <c r="L115" s="15"/>
    </row>
    <row r="116" spans="2:12" ht="11.25">
      <c r="B116" s="4"/>
      <c r="C116" s="4"/>
      <c r="D116" s="10"/>
      <c r="E116" s="4"/>
      <c r="F116" s="10"/>
      <c r="G116" s="4"/>
      <c r="H116" s="10"/>
      <c r="I116" s="4"/>
      <c r="J116" s="10"/>
      <c r="K116" s="4"/>
      <c r="L116" s="10"/>
    </row>
    <row r="117" spans="2:12" ht="11.25">
      <c r="B117" s="4"/>
      <c r="C117" s="4"/>
      <c r="D117" s="10"/>
      <c r="E117" s="4"/>
      <c r="F117" s="10"/>
      <c r="G117" s="4"/>
      <c r="H117" s="10"/>
      <c r="I117" s="4"/>
      <c r="J117" s="10"/>
      <c r="K117" s="6"/>
      <c r="L117" s="10"/>
    </row>
    <row r="118" spans="2:12" ht="11.25">
      <c r="B118" s="4"/>
      <c r="C118" s="4"/>
      <c r="D118" s="10"/>
      <c r="E118" s="4"/>
      <c r="F118" s="10"/>
      <c r="G118" s="4"/>
      <c r="H118" s="10"/>
      <c r="I118" s="4"/>
      <c r="J118" s="10"/>
      <c r="K118" s="6"/>
      <c r="L118" s="10"/>
    </row>
    <row r="119" spans="2:12" ht="11.25">
      <c r="B119" s="4"/>
      <c r="C119" s="4"/>
      <c r="D119" s="10"/>
      <c r="E119" s="4"/>
      <c r="F119" s="10"/>
      <c r="G119" s="4"/>
      <c r="H119" s="10"/>
      <c r="I119" s="4"/>
      <c r="J119" s="10"/>
      <c r="K119" s="6"/>
      <c r="L119" s="10"/>
    </row>
    <row r="120" spans="2:12" ht="11.25">
      <c r="B120" s="4"/>
      <c r="C120" s="4"/>
      <c r="D120" s="10"/>
      <c r="E120" s="4"/>
      <c r="F120" s="10"/>
      <c r="G120" s="4"/>
      <c r="H120" s="10"/>
      <c r="I120" s="4"/>
      <c r="J120" s="10"/>
      <c r="K120" s="6"/>
      <c r="L120" s="10"/>
    </row>
    <row r="121" spans="2:12" ht="11.25">
      <c r="B121" s="4"/>
      <c r="C121" s="4"/>
      <c r="D121" s="10"/>
      <c r="E121" s="4"/>
      <c r="F121" s="10"/>
      <c r="G121" s="4"/>
      <c r="H121" s="10"/>
      <c r="I121" s="4"/>
      <c r="J121" s="10"/>
      <c r="K121" s="6"/>
      <c r="L121" s="10"/>
    </row>
    <row r="122" spans="2:12" ht="11.25">
      <c r="B122" s="4"/>
      <c r="C122" s="4"/>
      <c r="D122" s="10"/>
      <c r="E122" s="4"/>
      <c r="F122" s="10"/>
      <c r="G122" s="4"/>
      <c r="H122" s="10"/>
      <c r="I122" s="4"/>
      <c r="J122" s="10"/>
      <c r="K122" s="6"/>
      <c r="L122" s="10"/>
    </row>
    <row r="123" spans="2:12" ht="11.25">
      <c r="B123" s="4"/>
      <c r="C123" s="4"/>
      <c r="D123" s="10"/>
      <c r="E123" s="4"/>
      <c r="F123" s="10"/>
      <c r="G123" s="4"/>
      <c r="H123" s="10"/>
      <c r="I123" s="4"/>
      <c r="J123" s="10"/>
      <c r="K123" s="6"/>
      <c r="L123" s="10"/>
    </row>
    <row r="124" spans="2:12" ht="11.25">
      <c r="B124" s="4"/>
      <c r="C124" s="4"/>
      <c r="D124" s="10"/>
      <c r="E124" s="4"/>
      <c r="F124" s="10"/>
      <c r="G124" s="4"/>
      <c r="H124" s="10"/>
      <c r="I124" s="4"/>
      <c r="J124" s="10"/>
      <c r="K124" s="6"/>
      <c r="L124" s="10"/>
    </row>
    <row r="125" spans="2:12" ht="11.25">
      <c r="B125" s="4"/>
      <c r="C125" s="4"/>
      <c r="D125" s="10"/>
      <c r="E125" s="4"/>
      <c r="F125" s="10"/>
      <c r="G125" s="4"/>
      <c r="H125" s="10"/>
      <c r="I125" s="4"/>
      <c r="J125" s="10"/>
      <c r="K125" s="6"/>
      <c r="L125" s="10"/>
    </row>
    <row r="126" spans="2:12" ht="11.25">
      <c r="B126" s="4"/>
      <c r="C126" s="4"/>
      <c r="D126" s="10"/>
      <c r="E126" s="4"/>
      <c r="F126" s="10"/>
      <c r="G126" s="4"/>
      <c r="H126" s="10"/>
      <c r="I126" s="4"/>
      <c r="J126" s="10"/>
      <c r="K126" s="6"/>
      <c r="L126" s="10"/>
    </row>
    <row r="127" spans="2:12" ht="11.25">
      <c r="B127" s="4"/>
      <c r="C127" s="4"/>
      <c r="D127" s="10"/>
      <c r="E127" s="4"/>
      <c r="F127" s="10"/>
      <c r="G127" s="4"/>
      <c r="H127" s="10"/>
      <c r="I127" s="4"/>
      <c r="J127" s="10"/>
      <c r="K127" s="6"/>
      <c r="L127" s="10"/>
    </row>
    <row r="128" spans="2:12" ht="11.25">
      <c r="B128" s="4"/>
      <c r="C128" s="4"/>
      <c r="D128" s="10"/>
      <c r="E128" s="4"/>
      <c r="F128" s="10"/>
      <c r="G128" s="4"/>
      <c r="H128" s="10"/>
      <c r="I128" s="4"/>
      <c r="J128" s="10"/>
      <c r="K128" s="6"/>
      <c r="L128" s="10"/>
    </row>
    <row r="129" spans="2:12" ht="11.25">
      <c r="B129" s="4"/>
      <c r="C129" s="4"/>
      <c r="D129" s="10"/>
      <c r="E129" s="4"/>
      <c r="F129" s="10"/>
      <c r="G129" s="4"/>
      <c r="H129" s="10"/>
      <c r="I129" s="4"/>
      <c r="J129" s="10"/>
      <c r="K129" s="6"/>
      <c r="L129" s="10"/>
    </row>
    <row r="130" spans="2:12" ht="11.25">
      <c r="B130" s="4"/>
      <c r="C130" s="4"/>
      <c r="D130" s="10"/>
      <c r="E130" s="4"/>
      <c r="F130" s="10"/>
      <c r="G130" s="4"/>
      <c r="H130" s="10"/>
      <c r="I130" s="4"/>
      <c r="J130" s="10"/>
      <c r="K130" s="6"/>
      <c r="L130" s="10"/>
    </row>
    <row r="131" spans="2:12" ht="11.25">
      <c r="B131" s="4"/>
      <c r="C131" s="4"/>
      <c r="D131" s="10"/>
      <c r="E131" s="4"/>
      <c r="F131" s="10"/>
      <c r="G131" s="4"/>
      <c r="H131" s="10"/>
      <c r="I131" s="4"/>
      <c r="J131" s="10"/>
      <c r="K131" s="6"/>
      <c r="L131" s="10"/>
    </row>
    <row r="132" spans="2:12" ht="11.25">
      <c r="B132" s="4"/>
      <c r="C132" s="4"/>
      <c r="D132" s="10"/>
      <c r="E132" s="4"/>
      <c r="F132" s="10"/>
      <c r="G132" s="4"/>
      <c r="H132" s="10"/>
      <c r="I132" s="4"/>
      <c r="J132" s="10"/>
      <c r="K132" s="6"/>
      <c r="L132" s="10"/>
    </row>
    <row r="133" spans="2:12" ht="11.25">
      <c r="B133" s="4"/>
      <c r="C133" s="4"/>
      <c r="D133" s="10"/>
      <c r="E133" s="4"/>
      <c r="F133" s="10"/>
      <c r="G133" s="4"/>
      <c r="H133" s="10"/>
      <c r="I133" s="4"/>
      <c r="J133" s="10"/>
      <c r="K133" s="6"/>
      <c r="L133" s="10"/>
    </row>
    <row r="134" spans="2:12" ht="11.25">
      <c r="B134" s="4"/>
      <c r="C134" s="4"/>
      <c r="D134" s="10"/>
      <c r="E134" s="4"/>
      <c r="F134" s="10"/>
      <c r="G134" s="4"/>
      <c r="H134" s="10"/>
      <c r="I134" s="4"/>
      <c r="J134" s="10"/>
      <c r="K134" s="6"/>
      <c r="L134" s="10"/>
    </row>
    <row r="135" spans="2:12" ht="11.25">
      <c r="B135" s="4"/>
      <c r="C135" s="4"/>
      <c r="D135" s="10"/>
      <c r="E135" s="4"/>
      <c r="F135" s="10"/>
      <c r="G135" s="4"/>
      <c r="H135" s="10"/>
      <c r="I135" s="4"/>
      <c r="J135" s="10"/>
      <c r="K135" s="6"/>
      <c r="L135" s="10"/>
    </row>
    <row r="136" spans="2:12" ht="11.25">
      <c r="B136" s="4"/>
      <c r="C136" s="4"/>
      <c r="D136" s="10"/>
      <c r="E136" s="4"/>
      <c r="F136" s="10"/>
      <c r="G136" s="4"/>
      <c r="H136" s="10"/>
      <c r="I136" s="4"/>
      <c r="J136" s="10"/>
      <c r="K136" s="6"/>
      <c r="L136" s="10"/>
    </row>
    <row r="137" spans="2:12" ht="11.25">
      <c r="B137" s="4"/>
      <c r="C137" s="4"/>
      <c r="D137" s="10"/>
      <c r="E137" s="4"/>
      <c r="F137" s="10"/>
      <c r="G137" s="4"/>
      <c r="H137" s="10"/>
      <c r="I137" s="4"/>
      <c r="J137" s="10"/>
      <c r="K137" s="6"/>
      <c r="L137" s="10"/>
    </row>
    <row r="138" spans="2:12" ht="11.25">
      <c r="B138" s="4"/>
      <c r="C138" s="4"/>
      <c r="D138" s="10"/>
      <c r="E138" s="4"/>
      <c r="F138" s="10"/>
      <c r="G138" s="4"/>
      <c r="H138" s="10"/>
      <c r="I138" s="4"/>
      <c r="J138" s="10"/>
      <c r="K138" s="6"/>
      <c r="L138" s="10"/>
    </row>
    <row r="139" spans="2:12" ht="11.25">
      <c r="B139" s="4"/>
      <c r="C139" s="4"/>
      <c r="D139" s="10"/>
      <c r="E139" s="4"/>
      <c r="F139" s="10"/>
      <c r="G139" s="4"/>
      <c r="H139" s="10"/>
      <c r="I139" s="4"/>
      <c r="J139" s="10"/>
      <c r="K139" s="4"/>
      <c r="L139" s="10"/>
    </row>
    <row r="140" spans="2:12" ht="11.25">
      <c r="B140" s="4"/>
      <c r="C140" s="4"/>
      <c r="D140" s="10"/>
      <c r="E140" s="4"/>
      <c r="F140" s="10"/>
      <c r="G140" s="4"/>
      <c r="H140" s="10"/>
      <c r="I140" s="4"/>
      <c r="J140" s="10"/>
      <c r="K140" s="4"/>
      <c r="L140" s="10"/>
    </row>
    <row r="141" spans="2:12" ht="11.25">
      <c r="B141" s="4"/>
      <c r="C141" s="4"/>
      <c r="D141" s="10"/>
      <c r="E141" s="4"/>
      <c r="F141" s="10"/>
      <c r="G141" s="4"/>
      <c r="H141" s="10"/>
      <c r="I141" s="4"/>
      <c r="J141" s="10"/>
      <c r="K141" s="4"/>
      <c r="L141" s="10"/>
    </row>
    <row r="142" spans="2:12" ht="11.25">
      <c r="B142" s="4"/>
      <c r="C142" s="4"/>
      <c r="D142" s="10"/>
      <c r="E142" s="4"/>
      <c r="F142" s="10"/>
      <c r="G142" s="4"/>
      <c r="H142" s="10"/>
      <c r="I142" s="4"/>
      <c r="J142" s="10"/>
      <c r="K142" s="4"/>
      <c r="L142" s="10"/>
    </row>
    <row r="143" spans="2:12" ht="11.25">
      <c r="B143" s="4"/>
      <c r="C143" s="4"/>
      <c r="D143" s="10"/>
      <c r="E143" s="4"/>
      <c r="F143" s="10"/>
      <c r="G143" s="4"/>
      <c r="H143" s="10"/>
      <c r="I143" s="4"/>
      <c r="J143" s="10"/>
      <c r="K143" s="4"/>
      <c r="L143" s="10"/>
    </row>
    <row r="144" spans="2:12" ht="11.25">
      <c r="B144" s="4"/>
      <c r="C144" s="4"/>
      <c r="D144" s="10"/>
      <c r="E144" s="4"/>
      <c r="F144" s="10"/>
      <c r="G144" s="4"/>
      <c r="H144" s="10"/>
      <c r="I144" s="4"/>
      <c r="J144" s="10"/>
      <c r="K144" s="8"/>
      <c r="L144" s="12"/>
    </row>
    <row r="145" ht="11.25">
      <c r="L145" s="10"/>
    </row>
    <row r="146" ht="11.25">
      <c r="L146" s="10"/>
    </row>
    <row r="147" ht="11.25">
      <c r="L147" s="10"/>
    </row>
    <row r="148" ht="11.25">
      <c r="L148" s="10"/>
    </row>
    <row r="149" ht="11.25">
      <c r="L149" s="10"/>
    </row>
    <row r="150" ht="11.25">
      <c r="L150" s="10"/>
    </row>
    <row r="151" ht="11.25">
      <c r="L151" s="10"/>
    </row>
    <row r="152" ht="11.25">
      <c r="L152" s="10"/>
    </row>
    <row r="153" ht="11.25">
      <c r="L153" s="10"/>
    </row>
    <row r="154" ht="11.25">
      <c r="L154" s="10"/>
    </row>
    <row r="155" ht="11.25">
      <c r="L155" s="10"/>
    </row>
    <row r="156" ht="11.25">
      <c r="L156" s="10"/>
    </row>
    <row r="157" ht="11.25">
      <c r="L157" s="10"/>
    </row>
    <row r="158" ht="11.25">
      <c r="L158" s="10"/>
    </row>
    <row r="159" ht="11.25">
      <c r="L159" s="10"/>
    </row>
    <row r="160" ht="11.25">
      <c r="L160" s="10"/>
    </row>
    <row r="161" ht="11.25">
      <c r="L161" s="10"/>
    </row>
    <row r="162" ht="11.25">
      <c r="L162" s="10"/>
    </row>
    <row r="163" ht="11.25">
      <c r="L163" s="10"/>
    </row>
    <row r="164" ht="11.25">
      <c r="L164" s="10"/>
    </row>
    <row r="165" ht="11.25">
      <c r="L165" s="10"/>
    </row>
    <row r="166" ht="11.25">
      <c r="L166" s="10"/>
    </row>
    <row r="167" ht="11.25">
      <c r="L167" s="10"/>
    </row>
    <row r="168" ht="11.25">
      <c r="L168" s="10"/>
    </row>
    <row r="169" ht="11.25">
      <c r="L169" s="10"/>
    </row>
    <row r="170" ht="11.25">
      <c r="L170" s="10"/>
    </row>
    <row r="171" ht="11.25">
      <c r="L171" s="10"/>
    </row>
    <row r="172" ht="11.25">
      <c r="L172" s="10"/>
    </row>
    <row r="173" ht="11.25">
      <c r="L173" s="10"/>
    </row>
    <row r="174" ht="11.25">
      <c r="L174" s="10"/>
    </row>
    <row r="175" ht="11.25">
      <c r="L175" s="10"/>
    </row>
    <row r="176" ht="11.25">
      <c r="L176" s="10"/>
    </row>
    <row r="177" ht="11.25">
      <c r="L177" s="10"/>
    </row>
    <row r="178" ht="11.25">
      <c r="L178" s="10"/>
    </row>
    <row r="179" ht="11.25">
      <c r="L179" s="10"/>
    </row>
    <row r="180" ht="11.25">
      <c r="L180" s="10"/>
    </row>
  </sheetData>
  <sheetProtection/>
  <mergeCells count="18">
    <mergeCell ref="A1:L1"/>
    <mergeCell ref="E4:F4"/>
    <mergeCell ref="E61:F61"/>
    <mergeCell ref="A112:B112"/>
    <mergeCell ref="A4:B4"/>
    <mergeCell ref="A61:B61"/>
    <mergeCell ref="A110:B110"/>
    <mergeCell ref="A111:B111"/>
    <mergeCell ref="C3:L3"/>
    <mergeCell ref="C60:L60"/>
    <mergeCell ref="C4:D4"/>
    <mergeCell ref="C61:D61"/>
    <mergeCell ref="G61:H61"/>
    <mergeCell ref="I61:J61"/>
    <mergeCell ref="K61:L61"/>
    <mergeCell ref="G4:H4"/>
    <mergeCell ref="I4:J4"/>
    <mergeCell ref="K4:L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2"/>
  <rowBreaks count="1" manualBreakCount="1">
    <brk id="58" max="11" man="1"/>
  </rowBreaks>
  <ignoredErrors>
    <ignoredError sqref="K5:K57 K62:K10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2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4.140625" style="1" customWidth="1"/>
    <col min="2" max="2" width="18.57421875" style="1" customWidth="1"/>
    <col min="3" max="3" width="9.7109375" style="1" customWidth="1"/>
    <col min="4" max="4" width="3.140625" style="3" customWidth="1"/>
    <col min="5" max="5" width="9.00390625" style="1" customWidth="1"/>
    <col min="6" max="6" width="3.421875" style="3" customWidth="1"/>
    <col min="7" max="7" width="8.57421875" style="1" customWidth="1"/>
    <col min="8" max="8" width="3.421875" style="3" customWidth="1"/>
    <col min="9" max="9" width="8.7109375" style="231" customWidth="1"/>
    <col min="10" max="10" width="3.421875" style="3" customWidth="1"/>
    <col min="11" max="16384" width="11.421875" style="1" customWidth="1"/>
  </cols>
  <sheetData>
    <row r="1" spans="1:10" ht="22.5" customHeight="1">
      <c r="A1" s="563" t="s">
        <v>167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1.25">
      <c r="A3" s="562" t="s">
        <v>86</v>
      </c>
      <c r="B3" s="562"/>
      <c r="C3" s="562" t="s">
        <v>7</v>
      </c>
      <c r="D3" s="562"/>
      <c r="E3" s="562"/>
      <c r="F3" s="562"/>
      <c r="G3" s="561" t="s">
        <v>83</v>
      </c>
      <c r="H3" s="561"/>
      <c r="I3" s="562" t="s">
        <v>87</v>
      </c>
      <c r="J3" s="562"/>
    </row>
    <row r="4" spans="1:10" ht="11.25">
      <c r="A4" s="562"/>
      <c r="B4" s="562"/>
      <c r="C4" s="562"/>
      <c r="D4" s="562"/>
      <c r="E4" s="562"/>
      <c r="F4" s="562"/>
      <c r="G4" s="561"/>
      <c r="H4" s="561"/>
      <c r="I4" s="562"/>
      <c r="J4" s="562"/>
    </row>
    <row r="5" spans="1:13" s="2" customFormat="1" ht="21.75" customHeight="1">
      <c r="A5" s="562"/>
      <c r="B5" s="562"/>
      <c r="C5" s="562" t="s">
        <v>2</v>
      </c>
      <c r="D5" s="562"/>
      <c r="E5" s="562" t="s">
        <v>3</v>
      </c>
      <c r="F5" s="562"/>
      <c r="G5" s="561"/>
      <c r="H5" s="561"/>
      <c r="I5" s="562"/>
      <c r="J5" s="562"/>
      <c r="K5" s="72"/>
      <c r="L5" s="72"/>
      <c r="M5" s="72"/>
    </row>
    <row r="6" spans="1:12" ht="11.25">
      <c r="A6" s="21">
        <v>1</v>
      </c>
      <c r="B6" s="4" t="s">
        <v>15</v>
      </c>
      <c r="C6" s="27">
        <v>9</v>
      </c>
      <c r="D6" s="28"/>
      <c r="E6" s="8">
        <v>0</v>
      </c>
      <c r="F6" s="12"/>
      <c r="G6" s="27">
        <v>0</v>
      </c>
      <c r="H6" s="20"/>
      <c r="I6" s="6">
        <f>C6+E6+G6</f>
        <v>9</v>
      </c>
      <c r="J6" s="22" t="str">
        <f>IF(OR(D6="(e)",F6="(e)",H6="(e)"),"(e)"," ")</f>
        <v> </v>
      </c>
      <c r="K6" s="228"/>
      <c r="L6" s="228"/>
    </row>
    <row r="7" spans="1:12" ht="11.25">
      <c r="A7" s="21">
        <v>2</v>
      </c>
      <c r="B7" s="4" t="s">
        <v>16</v>
      </c>
      <c r="C7" s="29">
        <v>1</v>
      </c>
      <c r="D7" s="30"/>
      <c r="E7" s="8">
        <v>0</v>
      </c>
      <c r="F7" s="12"/>
      <c r="G7" s="29">
        <v>0</v>
      </c>
      <c r="H7" s="22"/>
      <c r="I7" s="6">
        <f aca="true" t="shared" si="0" ref="I7:I58">C7+E7+G7</f>
        <v>1</v>
      </c>
      <c r="J7" s="22" t="str">
        <f aca="true" t="shared" si="1" ref="J7:J58">IF(OR(D7="(e)",F7="(e)",H7="(e)"),"(e)"," ")</f>
        <v> </v>
      </c>
      <c r="K7" s="228"/>
      <c r="L7" s="228"/>
    </row>
    <row r="8" spans="1:12" ht="11.25">
      <c r="A8" s="21">
        <v>3</v>
      </c>
      <c r="B8" s="4" t="s">
        <v>17</v>
      </c>
      <c r="C8" s="29">
        <v>5</v>
      </c>
      <c r="D8" s="30"/>
      <c r="E8" s="8">
        <v>1</v>
      </c>
      <c r="F8" s="12"/>
      <c r="G8" s="29">
        <v>0</v>
      </c>
      <c r="H8" s="22"/>
      <c r="I8" s="6">
        <f t="shared" si="0"/>
        <v>6</v>
      </c>
      <c r="J8" s="22" t="str">
        <f t="shared" si="1"/>
        <v> </v>
      </c>
      <c r="K8" s="228"/>
      <c r="L8" s="228"/>
    </row>
    <row r="9" spans="1:12" ht="11.25">
      <c r="A9" s="21">
        <v>4</v>
      </c>
      <c r="B9" s="4" t="s">
        <v>101</v>
      </c>
      <c r="C9" s="29">
        <v>1</v>
      </c>
      <c r="D9" s="30"/>
      <c r="E9" s="8">
        <v>0</v>
      </c>
      <c r="F9" s="12"/>
      <c r="G9" s="29">
        <v>0</v>
      </c>
      <c r="H9" s="22"/>
      <c r="I9" s="6">
        <f t="shared" si="0"/>
        <v>1</v>
      </c>
      <c r="J9" s="22" t="str">
        <f t="shared" si="1"/>
        <v> </v>
      </c>
      <c r="K9" s="228"/>
      <c r="L9" s="228"/>
    </row>
    <row r="10" spans="1:12" ht="11.25">
      <c r="A10" s="21">
        <v>5</v>
      </c>
      <c r="B10" s="4" t="s">
        <v>102</v>
      </c>
      <c r="C10" s="29">
        <v>0</v>
      </c>
      <c r="D10" s="30" t="s">
        <v>100</v>
      </c>
      <c r="E10" s="8">
        <v>0</v>
      </c>
      <c r="F10" s="12" t="s">
        <v>100</v>
      </c>
      <c r="G10" s="29">
        <v>0</v>
      </c>
      <c r="H10" s="22" t="s">
        <v>100</v>
      </c>
      <c r="I10" s="6">
        <f t="shared" si="0"/>
        <v>0</v>
      </c>
      <c r="J10" s="22" t="str">
        <f t="shared" si="1"/>
        <v>(e)</v>
      </c>
      <c r="K10" s="228"/>
      <c r="L10" s="228"/>
    </row>
    <row r="11" spans="1:12" ht="11.25">
      <c r="A11" s="21">
        <v>6</v>
      </c>
      <c r="B11" s="4" t="s">
        <v>103</v>
      </c>
      <c r="C11" s="29">
        <v>0</v>
      </c>
      <c r="D11" s="30"/>
      <c r="E11" s="8">
        <v>0</v>
      </c>
      <c r="F11" s="12"/>
      <c r="G11" s="29">
        <v>0</v>
      </c>
      <c r="H11" s="22"/>
      <c r="I11" s="6">
        <f t="shared" si="0"/>
        <v>0</v>
      </c>
      <c r="J11" s="22" t="str">
        <f t="shared" si="1"/>
        <v> </v>
      </c>
      <c r="K11" s="228"/>
      <c r="L11" s="228"/>
    </row>
    <row r="12" spans="1:12" ht="11.25">
      <c r="A12" s="21">
        <v>7</v>
      </c>
      <c r="B12" s="4" t="s">
        <v>18</v>
      </c>
      <c r="C12" s="29">
        <v>0</v>
      </c>
      <c r="D12" s="30"/>
      <c r="E12" s="8">
        <v>0</v>
      </c>
      <c r="F12" s="12"/>
      <c r="G12" s="29">
        <v>0</v>
      </c>
      <c r="H12" s="22"/>
      <c r="I12" s="6">
        <f t="shared" si="0"/>
        <v>0</v>
      </c>
      <c r="J12" s="22" t="str">
        <f t="shared" si="1"/>
        <v> </v>
      </c>
      <c r="K12" s="228"/>
      <c r="L12" s="228"/>
    </row>
    <row r="13" spans="1:12" ht="11.25">
      <c r="A13" s="21">
        <v>8</v>
      </c>
      <c r="B13" s="4" t="s">
        <v>19</v>
      </c>
      <c r="C13" s="29">
        <v>7</v>
      </c>
      <c r="D13" s="30"/>
      <c r="E13" s="8">
        <v>1</v>
      </c>
      <c r="F13" s="12"/>
      <c r="G13" s="29">
        <v>0</v>
      </c>
      <c r="H13" s="22"/>
      <c r="I13" s="6">
        <f t="shared" si="0"/>
        <v>8</v>
      </c>
      <c r="J13" s="22" t="str">
        <f t="shared" si="1"/>
        <v> </v>
      </c>
      <c r="K13" s="228"/>
      <c r="L13" s="228"/>
    </row>
    <row r="14" spans="1:12" ht="11.25">
      <c r="A14" s="21">
        <v>9</v>
      </c>
      <c r="B14" s="4" t="s">
        <v>20</v>
      </c>
      <c r="C14" s="29">
        <v>0</v>
      </c>
      <c r="D14" s="30"/>
      <c r="E14" s="8">
        <v>0</v>
      </c>
      <c r="F14" s="12"/>
      <c r="G14" s="29">
        <v>0</v>
      </c>
      <c r="H14" s="22"/>
      <c r="I14" s="6">
        <f t="shared" si="0"/>
        <v>0</v>
      </c>
      <c r="J14" s="22" t="str">
        <f t="shared" si="1"/>
        <v> </v>
      </c>
      <c r="K14" s="228"/>
      <c r="L14" s="228"/>
    </row>
    <row r="15" spans="1:12" ht="11.25">
      <c r="A15" s="21">
        <v>10</v>
      </c>
      <c r="B15" s="4" t="s">
        <v>21</v>
      </c>
      <c r="C15" s="29">
        <v>1</v>
      </c>
      <c r="D15" s="30"/>
      <c r="E15" s="8">
        <v>0</v>
      </c>
      <c r="F15" s="12"/>
      <c r="G15" s="29">
        <v>0</v>
      </c>
      <c r="H15" s="22"/>
      <c r="I15" s="6">
        <f t="shared" si="0"/>
        <v>1</v>
      </c>
      <c r="J15" s="22" t="str">
        <f t="shared" si="1"/>
        <v> </v>
      </c>
      <c r="K15" s="228"/>
      <c r="L15" s="228"/>
    </row>
    <row r="16" spans="1:12" ht="11.25">
      <c r="A16" s="21">
        <v>11</v>
      </c>
      <c r="B16" s="4" t="s">
        <v>22</v>
      </c>
      <c r="C16" s="29">
        <v>2</v>
      </c>
      <c r="D16" s="30"/>
      <c r="E16" s="8">
        <v>0</v>
      </c>
      <c r="F16" s="12"/>
      <c r="G16" s="29">
        <v>0</v>
      </c>
      <c r="H16" s="22"/>
      <c r="I16" s="6">
        <f t="shared" si="0"/>
        <v>2</v>
      </c>
      <c r="J16" s="22" t="str">
        <f t="shared" si="1"/>
        <v> </v>
      </c>
      <c r="K16" s="228"/>
      <c r="L16" s="228"/>
    </row>
    <row r="17" spans="1:12" ht="11.25">
      <c r="A17" s="21">
        <v>12</v>
      </c>
      <c r="B17" s="4" t="s">
        <v>23</v>
      </c>
      <c r="C17" s="29">
        <v>3</v>
      </c>
      <c r="D17" s="30"/>
      <c r="E17" s="8">
        <v>0</v>
      </c>
      <c r="F17" s="12"/>
      <c r="G17" s="29">
        <v>0</v>
      </c>
      <c r="H17" s="22"/>
      <c r="I17" s="6">
        <f t="shared" si="0"/>
        <v>3</v>
      </c>
      <c r="J17" s="22" t="str">
        <f t="shared" si="1"/>
        <v> </v>
      </c>
      <c r="K17" s="228"/>
      <c r="L17" s="228"/>
    </row>
    <row r="18" spans="1:12" ht="11.25">
      <c r="A18" s="21">
        <v>13</v>
      </c>
      <c r="B18" s="4" t="s">
        <v>104</v>
      </c>
      <c r="C18" s="29">
        <v>4</v>
      </c>
      <c r="D18" s="30"/>
      <c r="E18" s="8">
        <v>0</v>
      </c>
      <c r="F18" s="12"/>
      <c r="G18" s="29">
        <v>0</v>
      </c>
      <c r="H18" s="22"/>
      <c r="I18" s="6">
        <f t="shared" si="0"/>
        <v>4</v>
      </c>
      <c r="J18" s="22" t="str">
        <f t="shared" si="1"/>
        <v> </v>
      </c>
      <c r="K18" s="228"/>
      <c r="L18" s="228"/>
    </row>
    <row r="19" spans="1:12" ht="11.25">
      <c r="A19" s="21">
        <v>14</v>
      </c>
      <c r="B19" s="4" t="s">
        <v>24</v>
      </c>
      <c r="C19" s="29">
        <v>11</v>
      </c>
      <c r="D19" s="30"/>
      <c r="E19" s="8">
        <v>4</v>
      </c>
      <c r="F19" s="12"/>
      <c r="G19" s="29">
        <v>0</v>
      </c>
      <c r="H19" s="22"/>
      <c r="I19" s="6">
        <f t="shared" si="0"/>
        <v>15</v>
      </c>
      <c r="J19" s="22" t="str">
        <f t="shared" si="1"/>
        <v> </v>
      </c>
      <c r="K19" s="228"/>
      <c r="L19" s="228"/>
    </row>
    <row r="20" spans="1:12" ht="11.25">
      <c r="A20" s="21">
        <v>15</v>
      </c>
      <c r="B20" s="4" t="s">
        <v>25</v>
      </c>
      <c r="C20" s="29">
        <v>0</v>
      </c>
      <c r="D20" s="30"/>
      <c r="E20" s="8">
        <v>0</v>
      </c>
      <c r="F20" s="12"/>
      <c r="G20" s="29">
        <v>0</v>
      </c>
      <c r="H20" s="22"/>
      <c r="I20" s="6">
        <f t="shared" si="0"/>
        <v>0</v>
      </c>
      <c r="J20" s="22" t="str">
        <f t="shared" si="1"/>
        <v> </v>
      </c>
      <c r="K20" s="228"/>
      <c r="L20" s="228"/>
    </row>
    <row r="21" spans="1:12" ht="11.25">
      <c r="A21" s="21">
        <v>16</v>
      </c>
      <c r="B21" s="4" t="s">
        <v>26</v>
      </c>
      <c r="C21" s="29">
        <v>11</v>
      </c>
      <c r="D21" s="30"/>
      <c r="E21" s="8">
        <v>0</v>
      </c>
      <c r="F21" s="12"/>
      <c r="G21" s="29">
        <v>0</v>
      </c>
      <c r="H21" s="22"/>
      <c r="I21" s="6">
        <f t="shared" si="0"/>
        <v>11</v>
      </c>
      <c r="J21" s="22" t="str">
        <f t="shared" si="1"/>
        <v> </v>
      </c>
      <c r="K21" s="228"/>
      <c r="L21" s="228"/>
    </row>
    <row r="22" spans="1:12" ht="11.25">
      <c r="A22" s="21">
        <v>17</v>
      </c>
      <c r="B22" s="4" t="s">
        <v>105</v>
      </c>
      <c r="C22" s="29">
        <v>2</v>
      </c>
      <c r="D22" s="30"/>
      <c r="E22" s="8">
        <v>1</v>
      </c>
      <c r="F22" s="12"/>
      <c r="G22" s="29">
        <v>1</v>
      </c>
      <c r="H22" s="22"/>
      <c r="I22" s="6">
        <f t="shared" si="0"/>
        <v>4</v>
      </c>
      <c r="J22" s="22" t="str">
        <f t="shared" si="1"/>
        <v> </v>
      </c>
      <c r="K22" s="228"/>
      <c r="L22" s="228"/>
    </row>
    <row r="23" spans="1:12" ht="11.25">
      <c r="A23" s="21">
        <v>18</v>
      </c>
      <c r="B23" s="4" t="s">
        <v>27</v>
      </c>
      <c r="C23" s="29">
        <v>6</v>
      </c>
      <c r="D23" s="30"/>
      <c r="E23" s="8">
        <v>0</v>
      </c>
      <c r="F23" s="12"/>
      <c r="G23" s="29">
        <v>1</v>
      </c>
      <c r="H23" s="22"/>
      <c r="I23" s="6">
        <f t="shared" si="0"/>
        <v>7</v>
      </c>
      <c r="J23" s="22" t="str">
        <f t="shared" si="1"/>
        <v> </v>
      </c>
      <c r="K23" s="228"/>
      <c r="L23" s="228"/>
    </row>
    <row r="24" spans="1:12" ht="11.25">
      <c r="A24" s="21">
        <v>19</v>
      </c>
      <c r="B24" s="4" t="s">
        <v>28</v>
      </c>
      <c r="C24" s="29">
        <v>0</v>
      </c>
      <c r="D24" s="30"/>
      <c r="E24" s="8">
        <v>1</v>
      </c>
      <c r="F24" s="12"/>
      <c r="G24" s="29">
        <v>0</v>
      </c>
      <c r="H24" s="22"/>
      <c r="I24" s="6">
        <f t="shared" si="0"/>
        <v>1</v>
      </c>
      <c r="J24" s="22" t="str">
        <f t="shared" si="1"/>
        <v> </v>
      </c>
      <c r="K24" s="228"/>
      <c r="L24" s="228"/>
    </row>
    <row r="25" spans="1:12" ht="11.25">
      <c r="A25" s="21" t="s">
        <v>8</v>
      </c>
      <c r="B25" s="4" t="s">
        <v>29</v>
      </c>
      <c r="C25" s="29">
        <v>0</v>
      </c>
      <c r="D25" s="30"/>
      <c r="E25" s="8">
        <v>1</v>
      </c>
      <c r="F25" s="12"/>
      <c r="G25" s="29">
        <v>0</v>
      </c>
      <c r="H25" s="22"/>
      <c r="I25" s="6">
        <f t="shared" si="0"/>
        <v>1</v>
      </c>
      <c r="J25" s="22" t="str">
        <f t="shared" si="1"/>
        <v> </v>
      </c>
      <c r="K25" s="228"/>
      <c r="L25" s="228"/>
    </row>
    <row r="26" spans="1:12" ht="11.25">
      <c r="A26" s="21" t="s">
        <v>76</v>
      </c>
      <c r="B26" s="4" t="s">
        <v>106</v>
      </c>
      <c r="C26" s="29">
        <v>2</v>
      </c>
      <c r="D26" s="30"/>
      <c r="E26" s="8">
        <v>0</v>
      </c>
      <c r="F26" s="12"/>
      <c r="G26" s="29">
        <v>0</v>
      </c>
      <c r="H26" s="22"/>
      <c r="I26" s="6">
        <f t="shared" si="0"/>
        <v>2</v>
      </c>
      <c r="J26" s="22" t="str">
        <f t="shared" si="1"/>
        <v> </v>
      </c>
      <c r="K26" s="228"/>
      <c r="L26" s="228"/>
    </row>
    <row r="27" spans="1:12" ht="11.25">
      <c r="A27" s="21">
        <v>21</v>
      </c>
      <c r="B27" s="4" t="s">
        <v>107</v>
      </c>
      <c r="C27" s="29">
        <v>12</v>
      </c>
      <c r="D27" s="30"/>
      <c r="E27" s="8">
        <v>4</v>
      </c>
      <c r="F27" s="12"/>
      <c r="G27" s="29">
        <v>0</v>
      </c>
      <c r="H27" s="22"/>
      <c r="I27" s="6">
        <f t="shared" si="0"/>
        <v>16</v>
      </c>
      <c r="J27" s="22" t="str">
        <f t="shared" si="1"/>
        <v> </v>
      </c>
      <c r="K27" s="228"/>
      <c r="L27" s="228"/>
    </row>
    <row r="28" spans="1:12" ht="11.25">
      <c r="A28" s="21">
        <v>22</v>
      </c>
      <c r="B28" s="4" t="s">
        <v>108</v>
      </c>
      <c r="C28" s="29">
        <v>11</v>
      </c>
      <c r="D28" s="30"/>
      <c r="E28" s="8">
        <v>0</v>
      </c>
      <c r="F28" s="12"/>
      <c r="G28" s="29">
        <v>0</v>
      </c>
      <c r="H28" s="22"/>
      <c r="I28" s="6">
        <f t="shared" si="0"/>
        <v>11</v>
      </c>
      <c r="J28" s="22" t="str">
        <f t="shared" si="1"/>
        <v> </v>
      </c>
      <c r="K28" s="228"/>
      <c r="L28" s="228"/>
    </row>
    <row r="29" spans="1:12" ht="11.25">
      <c r="A29" s="21">
        <v>23</v>
      </c>
      <c r="B29" s="4" t="s">
        <v>30</v>
      </c>
      <c r="C29" s="29">
        <v>0</v>
      </c>
      <c r="D29" s="30"/>
      <c r="E29" s="8">
        <v>0</v>
      </c>
      <c r="F29" s="12"/>
      <c r="G29" s="29">
        <v>0</v>
      </c>
      <c r="H29" s="22"/>
      <c r="I29" s="6">
        <f t="shared" si="0"/>
        <v>0</v>
      </c>
      <c r="J29" s="22" t="str">
        <f t="shared" si="1"/>
        <v> </v>
      </c>
      <c r="K29" s="228"/>
      <c r="L29" s="228"/>
    </row>
    <row r="30" spans="1:12" ht="11.25">
      <c r="A30" s="21">
        <v>24</v>
      </c>
      <c r="B30" s="4" t="s">
        <v>31</v>
      </c>
      <c r="C30" s="29">
        <v>5</v>
      </c>
      <c r="D30" s="30"/>
      <c r="E30" s="8">
        <v>2</v>
      </c>
      <c r="F30" s="12"/>
      <c r="G30" s="29">
        <v>0</v>
      </c>
      <c r="H30" s="22"/>
      <c r="I30" s="6">
        <f t="shared" si="0"/>
        <v>7</v>
      </c>
      <c r="J30" s="22" t="str">
        <f t="shared" si="1"/>
        <v> </v>
      </c>
      <c r="K30" s="228"/>
      <c r="L30" s="228"/>
    </row>
    <row r="31" spans="1:12" ht="11.25">
      <c r="A31" s="21">
        <v>25</v>
      </c>
      <c r="B31" s="4" t="s">
        <v>32</v>
      </c>
      <c r="C31" s="29">
        <v>8</v>
      </c>
      <c r="D31" s="30"/>
      <c r="E31" s="8">
        <v>2</v>
      </c>
      <c r="F31" s="12"/>
      <c r="G31" s="29">
        <v>0</v>
      </c>
      <c r="H31" s="22"/>
      <c r="I31" s="6">
        <f t="shared" si="0"/>
        <v>10</v>
      </c>
      <c r="J31" s="22" t="str">
        <f t="shared" si="1"/>
        <v> </v>
      </c>
      <c r="K31" s="228"/>
      <c r="L31" s="228"/>
    </row>
    <row r="32" spans="1:12" ht="11.25">
      <c r="A32" s="21">
        <v>26</v>
      </c>
      <c r="B32" s="4" t="s">
        <v>33</v>
      </c>
      <c r="C32" s="29">
        <v>5</v>
      </c>
      <c r="D32" s="30"/>
      <c r="E32" s="8">
        <v>0</v>
      </c>
      <c r="F32" s="12"/>
      <c r="G32" s="29">
        <v>0</v>
      </c>
      <c r="H32" s="22"/>
      <c r="I32" s="6">
        <f t="shared" si="0"/>
        <v>5</v>
      </c>
      <c r="J32" s="22" t="str">
        <f t="shared" si="1"/>
        <v> </v>
      </c>
      <c r="K32" s="228"/>
      <c r="L32" s="228"/>
    </row>
    <row r="33" spans="1:12" ht="11.25">
      <c r="A33" s="21">
        <v>27</v>
      </c>
      <c r="B33" s="4" t="s">
        <v>34</v>
      </c>
      <c r="C33" s="29">
        <v>9</v>
      </c>
      <c r="D33" s="30"/>
      <c r="E33" s="8">
        <v>1</v>
      </c>
      <c r="F33" s="12"/>
      <c r="G33" s="29">
        <v>0</v>
      </c>
      <c r="H33" s="22"/>
      <c r="I33" s="6">
        <f t="shared" si="0"/>
        <v>10</v>
      </c>
      <c r="J33" s="22" t="str">
        <f t="shared" si="1"/>
        <v> </v>
      </c>
      <c r="K33" s="228"/>
      <c r="L33" s="228"/>
    </row>
    <row r="34" spans="1:12" ht="11.25">
      <c r="A34" s="21">
        <v>28</v>
      </c>
      <c r="B34" s="4" t="s">
        <v>109</v>
      </c>
      <c r="C34" s="29">
        <v>4</v>
      </c>
      <c r="D34" s="30"/>
      <c r="E34" s="8">
        <v>0</v>
      </c>
      <c r="F34" s="12"/>
      <c r="G34" s="29">
        <v>0</v>
      </c>
      <c r="H34" s="22"/>
      <c r="I34" s="6">
        <f t="shared" si="0"/>
        <v>4</v>
      </c>
      <c r="J34" s="22" t="str">
        <f t="shared" si="1"/>
        <v> </v>
      </c>
      <c r="K34" s="228"/>
      <c r="L34" s="228"/>
    </row>
    <row r="35" spans="1:12" ht="11.25">
      <c r="A35" s="21">
        <v>29</v>
      </c>
      <c r="B35" s="4" t="s">
        <v>35</v>
      </c>
      <c r="C35" s="29">
        <v>11</v>
      </c>
      <c r="D35" s="30"/>
      <c r="E35" s="8">
        <v>3</v>
      </c>
      <c r="F35" s="12"/>
      <c r="G35" s="29">
        <v>1</v>
      </c>
      <c r="H35" s="22"/>
      <c r="I35" s="6">
        <f t="shared" si="0"/>
        <v>15</v>
      </c>
      <c r="J35" s="22" t="str">
        <f t="shared" si="1"/>
        <v> </v>
      </c>
      <c r="K35" s="228"/>
      <c r="L35" s="228"/>
    </row>
    <row r="36" spans="1:12" ht="11.25">
      <c r="A36" s="21">
        <v>30</v>
      </c>
      <c r="B36" s="4" t="s">
        <v>36</v>
      </c>
      <c r="C36" s="29">
        <v>0</v>
      </c>
      <c r="D36" s="30"/>
      <c r="E36" s="8">
        <v>0</v>
      </c>
      <c r="F36" s="12"/>
      <c r="G36" s="29">
        <v>0</v>
      </c>
      <c r="H36" s="22"/>
      <c r="I36" s="6">
        <f t="shared" si="0"/>
        <v>0</v>
      </c>
      <c r="J36" s="22" t="str">
        <f t="shared" si="1"/>
        <v> </v>
      </c>
      <c r="K36" s="228"/>
      <c r="L36" s="228"/>
    </row>
    <row r="37" spans="1:12" ht="11.25">
      <c r="A37" s="21">
        <v>31</v>
      </c>
      <c r="B37" s="4" t="s">
        <v>110</v>
      </c>
      <c r="C37" s="29">
        <v>72</v>
      </c>
      <c r="D37" s="30"/>
      <c r="E37" s="8">
        <v>4</v>
      </c>
      <c r="F37" s="12"/>
      <c r="G37" s="29">
        <v>3</v>
      </c>
      <c r="H37" s="22"/>
      <c r="I37" s="6">
        <f t="shared" si="0"/>
        <v>79</v>
      </c>
      <c r="J37" s="22" t="str">
        <f t="shared" si="1"/>
        <v> </v>
      </c>
      <c r="K37" s="228"/>
      <c r="L37" s="228"/>
    </row>
    <row r="38" spans="1:12" ht="11.25">
      <c r="A38" s="21">
        <v>32</v>
      </c>
      <c r="B38" s="4" t="s">
        <v>37</v>
      </c>
      <c r="C38" s="29">
        <v>1</v>
      </c>
      <c r="D38" s="30"/>
      <c r="E38" s="8">
        <v>0</v>
      </c>
      <c r="F38" s="12"/>
      <c r="G38" s="29">
        <v>0</v>
      </c>
      <c r="H38" s="22"/>
      <c r="I38" s="6">
        <f t="shared" si="0"/>
        <v>1</v>
      </c>
      <c r="J38" s="22" t="str">
        <f t="shared" si="1"/>
        <v> </v>
      </c>
      <c r="K38" s="228"/>
      <c r="L38" s="228"/>
    </row>
    <row r="39" spans="1:12" ht="11.25">
      <c r="A39" s="21">
        <v>33</v>
      </c>
      <c r="B39" s="4" t="s">
        <v>38</v>
      </c>
      <c r="C39" s="29">
        <v>28</v>
      </c>
      <c r="D39" s="30"/>
      <c r="E39" s="8">
        <v>9</v>
      </c>
      <c r="F39" s="12"/>
      <c r="G39" s="29">
        <v>0</v>
      </c>
      <c r="H39" s="22"/>
      <c r="I39" s="6">
        <f t="shared" si="0"/>
        <v>37</v>
      </c>
      <c r="J39" s="22" t="str">
        <f t="shared" si="1"/>
        <v> </v>
      </c>
      <c r="K39" s="228"/>
      <c r="L39" s="228"/>
    </row>
    <row r="40" spans="1:12" ht="11.25">
      <c r="A40" s="21">
        <v>34</v>
      </c>
      <c r="B40" s="4" t="s">
        <v>39</v>
      </c>
      <c r="C40" s="29">
        <v>16</v>
      </c>
      <c r="D40" s="30"/>
      <c r="E40" s="8">
        <v>3</v>
      </c>
      <c r="F40" s="12"/>
      <c r="G40" s="29">
        <v>0</v>
      </c>
      <c r="H40" s="22"/>
      <c r="I40" s="6">
        <f t="shared" si="0"/>
        <v>19</v>
      </c>
      <c r="J40" s="22" t="str">
        <f t="shared" si="1"/>
        <v> </v>
      </c>
      <c r="K40" s="228"/>
      <c r="L40" s="228"/>
    </row>
    <row r="41" spans="1:12" ht="11.25">
      <c r="A41" s="21">
        <v>35</v>
      </c>
      <c r="B41" s="4" t="s">
        <v>111</v>
      </c>
      <c r="C41" s="29">
        <v>16</v>
      </c>
      <c r="D41" s="30"/>
      <c r="E41" s="8">
        <v>3</v>
      </c>
      <c r="F41" s="12"/>
      <c r="G41" s="29">
        <v>13</v>
      </c>
      <c r="H41" s="22"/>
      <c r="I41" s="6">
        <f t="shared" si="0"/>
        <v>32</v>
      </c>
      <c r="J41" s="22" t="str">
        <f t="shared" si="1"/>
        <v> </v>
      </c>
      <c r="K41" s="228"/>
      <c r="L41" s="228"/>
    </row>
    <row r="42" spans="1:12" ht="11.25">
      <c r="A42" s="21">
        <v>36</v>
      </c>
      <c r="B42" s="4" t="s">
        <v>40</v>
      </c>
      <c r="C42" s="29">
        <v>1</v>
      </c>
      <c r="D42" s="30"/>
      <c r="E42" s="8">
        <v>0</v>
      </c>
      <c r="F42" s="12"/>
      <c r="G42" s="29">
        <v>0</v>
      </c>
      <c r="H42" s="22"/>
      <c r="I42" s="6">
        <f t="shared" si="0"/>
        <v>1</v>
      </c>
      <c r="J42" s="22" t="str">
        <f t="shared" si="1"/>
        <v> </v>
      </c>
      <c r="K42" s="228"/>
      <c r="L42" s="228"/>
    </row>
    <row r="43" spans="1:12" ht="11.25">
      <c r="A43" s="21">
        <v>37</v>
      </c>
      <c r="B43" s="4" t="s">
        <v>112</v>
      </c>
      <c r="C43" s="29">
        <v>17</v>
      </c>
      <c r="D43" s="30"/>
      <c r="E43" s="8">
        <v>0</v>
      </c>
      <c r="F43" s="12"/>
      <c r="G43" s="29">
        <v>0</v>
      </c>
      <c r="H43" s="22"/>
      <c r="I43" s="6">
        <f t="shared" si="0"/>
        <v>17</v>
      </c>
      <c r="J43" s="22" t="str">
        <f t="shared" si="1"/>
        <v> </v>
      </c>
      <c r="K43" s="228"/>
      <c r="L43" s="228"/>
    </row>
    <row r="44" spans="1:12" ht="11.25">
      <c r="A44" s="21">
        <v>38</v>
      </c>
      <c r="B44" s="4" t="s">
        <v>41</v>
      </c>
      <c r="C44" s="29">
        <v>44</v>
      </c>
      <c r="D44" s="30"/>
      <c r="E44" s="8">
        <v>2</v>
      </c>
      <c r="F44" s="12"/>
      <c r="G44" s="29">
        <v>0</v>
      </c>
      <c r="H44" s="22"/>
      <c r="I44" s="6">
        <f t="shared" si="0"/>
        <v>46</v>
      </c>
      <c r="J44" s="22" t="str">
        <f t="shared" si="1"/>
        <v> </v>
      </c>
      <c r="K44" s="228"/>
      <c r="L44" s="228"/>
    </row>
    <row r="45" spans="1:12" ht="11.25">
      <c r="A45" s="21">
        <v>39</v>
      </c>
      <c r="B45" s="4" t="s">
        <v>42</v>
      </c>
      <c r="C45" s="29">
        <v>1</v>
      </c>
      <c r="D45" s="30"/>
      <c r="E45" s="8">
        <v>0</v>
      </c>
      <c r="F45" s="12"/>
      <c r="G45" s="29">
        <v>0</v>
      </c>
      <c r="H45" s="22"/>
      <c r="I45" s="6">
        <f t="shared" si="0"/>
        <v>1</v>
      </c>
      <c r="J45" s="22" t="str">
        <f t="shared" si="1"/>
        <v> </v>
      </c>
      <c r="K45" s="228"/>
      <c r="L45" s="228"/>
    </row>
    <row r="46" spans="1:12" ht="11.25">
      <c r="A46" s="21">
        <v>40</v>
      </c>
      <c r="B46" s="4" t="s">
        <v>43</v>
      </c>
      <c r="C46" s="29">
        <v>1</v>
      </c>
      <c r="D46" s="30"/>
      <c r="E46" s="8">
        <v>0</v>
      </c>
      <c r="F46" s="12"/>
      <c r="G46" s="29">
        <v>0</v>
      </c>
      <c r="H46" s="22"/>
      <c r="I46" s="6">
        <f t="shared" si="0"/>
        <v>1</v>
      </c>
      <c r="J46" s="22" t="str">
        <f t="shared" si="1"/>
        <v> </v>
      </c>
      <c r="K46" s="228"/>
      <c r="L46" s="228"/>
    </row>
    <row r="47" spans="1:12" ht="11.25">
      <c r="A47" s="21">
        <v>41</v>
      </c>
      <c r="B47" s="4" t="s">
        <v>113</v>
      </c>
      <c r="C47" s="29">
        <v>5</v>
      </c>
      <c r="D47" s="30"/>
      <c r="E47" s="8">
        <v>0</v>
      </c>
      <c r="F47" s="12"/>
      <c r="G47" s="29">
        <v>0</v>
      </c>
      <c r="H47" s="22"/>
      <c r="I47" s="6">
        <f t="shared" si="0"/>
        <v>5</v>
      </c>
      <c r="J47" s="22" t="str">
        <f t="shared" si="1"/>
        <v> </v>
      </c>
      <c r="K47" s="228"/>
      <c r="L47" s="228"/>
    </row>
    <row r="48" spans="1:12" ht="11.25">
      <c r="A48" s="21">
        <v>42</v>
      </c>
      <c r="B48" s="4" t="s">
        <v>44</v>
      </c>
      <c r="C48" s="29">
        <v>2</v>
      </c>
      <c r="D48" s="30"/>
      <c r="E48" s="8">
        <v>2</v>
      </c>
      <c r="F48" s="12"/>
      <c r="G48" s="29">
        <v>0</v>
      </c>
      <c r="H48" s="22"/>
      <c r="I48" s="6">
        <f t="shared" si="0"/>
        <v>4</v>
      </c>
      <c r="J48" s="22" t="str">
        <f t="shared" si="1"/>
        <v> </v>
      </c>
      <c r="K48" s="228"/>
      <c r="L48" s="228"/>
    </row>
    <row r="49" spans="1:12" ht="11.25">
      <c r="A49" s="21">
        <v>43</v>
      </c>
      <c r="B49" s="4" t="s">
        <v>114</v>
      </c>
      <c r="C49" s="29">
        <v>0</v>
      </c>
      <c r="D49" s="30" t="s">
        <v>100</v>
      </c>
      <c r="E49" s="8">
        <v>0</v>
      </c>
      <c r="F49" s="12" t="s">
        <v>100</v>
      </c>
      <c r="G49" s="29">
        <v>0</v>
      </c>
      <c r="H49" s="22" t="s">
        <v>100</v>
      </c>
      <c r="I49" s="6">
        <f t="shared" si="0"/>
        <v>0</v>
      </c>
      <c r="J49" s="22" t="str">
        <f t="shared" si="1"/>
        <v>(e)</v>
      </c>
      <c r="K49" s="228"/>
      <c r="L49" s="228"/>
    </row>
    <row r="50" spans="1:12" ht="11.25">
      <c r="A50" s="21">
        <v>44</v>
      </c>
      <c r="B50" s="4" t="s">
        <v>115</v>
      </c>
      <c r="C50" s="29">
        <v>36</v>
      </c>
      <c r="D50" s="30"/>
      <c r="E50" s="8">
        <v>3</v>
      </c>
      <c r="F50" s="12"/>
      <c r="G50" s="29">
        <v>0</v>
      </c>
      <c r="H50" s="22"/>
      <c r="I50" s="6">
        <f t="shared" si="0"/>
        <v>39</v>
      </c>
      <c r="J50" s="22" t="str">
        <f t="shared" si="1"/>
        <v> </v>
      </c>
      <c r="K50" s="228"/>
      <c r="L50" s="228"/>
    </row>
    <row r="51" spans="1:12" ht="11.25">
      <c r="A51" s="21">
        <v>45</v>
      </c>
      <c r="B51" s="4" t="s">
        <v>45</v>
      </c>
      <c r="C51" s="29">
        <v>11</v>
      </c>
      <c r="D51" s="30"/>
      <c r="E51" s="8">
        <v>3</v>
      </c>
      <c r="F51" s="12"/>
      <c r="G51" s="29">
        <v>1</v>
      </c>
      <c r="H51" s="22"/>
      <c r="I51" s="6">
        <f t="shared" si="0"/>
        <v>15</v>
      </c>
      <c r="J51" s="22" t="str">
        <f t="shared" si="1"/>
        <v> </v>
      </c>
      <c r="K51" s="228"/>
      <c r="L51" s="228"/>
    </row>
    <row r="52" spans="1:12" ht="11.25">
      <c r="A52" s="21">
        <v>46</v>
      </c>
      <c r="B52" s="4" t="s">
        <v>46</v>
      </c>
      <c r="C52" s="29">
        <v>0</v>
      </c>
      <c r="D52" s="30"/>
      <c r="E52" s="8">
        <v>1</v>
      </c>
      <c r="F52" s="12"/>
      <c r="G52" s="29">
        <v>0</v>
      </c>
      <c r="H52" s="22"/>
      <c r="I52" s="6">
        <f t="shared" si="0"/>
        <v>1</v>
      </c>
      <c r="J52" s="22" t="str">
        <f t="shared" si="1"/>
        <v> </v>
      </c>
      <c r="K52" s="228"/>
      <c r="L52" s="228"/>
    </row>
    <row r="53" spans="1:12" ht="11.25">
      <c r="A53" s="21">
        <v>47</v>
      </c>
      <c r="B53" s="4" t="s">
        <v>116</v>
      </c>
      <c r="C53" s="29">
        <v>3</v>
      </c>
      <c r="D53" s="30"/>
      <c r="E53" s="8">
        <v>0</v>
      </c>
      <c r="F53" s="12"/>
      <c r="G53" s="29">
        <v>0</v>
      </c>
      <c r="H53" s="22"/>
      <c r="I53" s="6">
        <f t="shared" si="0"/>
        <v>3</v>
      </c>
      <c r="J53" s="22" t="str">
        <f t="shared" si="1"/>
        <v> </v>
      </c>
      <c r="K53" s="228"/>
      <c r="L53" s="228"/>
    </row>
    <row r="54" spans="1:12" ht="11.25">
      <c r="A54" s="21">
        <v>48</v>
      </c>
      <c r="B54" s="4" t="s">
        <v>47</v>
      </c>
      <c r="C54" s="29">
        <v>0</v>
      </c>
      <c r="D54" s="30"/>
      <c r="E54" s="8">
        <v>0</v>
      </c>
      <c r="F54" s="12"/>
      <c r="G54" s="29">
        <v>0</v>
      </c>
      <c r="H54" s="22"/>
      <c r="I54" s="6">
        <f t="shared" si="0"/>
        <v>0</v>
      </c>
      <c r="J54" s="22" t="str">
        <f t="shared" si="1"/>
        <v> </v>
      </c>
      <c r="K54" s="228"/>
      <c r="L54" s="228"/>
    </row>
    <row r="55" spans="1:12" ht="11.25">
      <c r="A55" s="21">
        <v>49</v>
      </c>
      <c r="B55" s="4" t="s">
        <v>117</v>
      </c>
      <c r="C55" s="29">
        <v>21</v>
      </c>
      <c r="D55" s="30"/>
      <c r="E55" s="8">
        <v>1</v>
      </c>
      <c r="F55" s="12"/>
      <c r="G55" s="29">
        <v>0</v>
      </c>
      <c r="H55" s="22"/>
      <c r="I55" s="6">
        <f t="shared" si="0"/>
        <v>22</v>
      </c>
      <c r="J55" s="22" t="str">
        <f t="shared" si="1"/>
        <v> </v>
      </c>
      <c r="K55" s="228"/>
      <c r="L55" s="228"/>
    </row>
    <row r="56" spans="1:12" ht="11.25">
      <c r="A56" s="21">
        <v>50</v>
      </c>
      <c r="B56" s="4" t="s">
        <v>48</v>
      </c>
      <c r="C56" s="29">
        <v>3</v>
      </c>
      <c r="D56" s="30"/>
      <c r="E56" s="8">
        <v>1</v>
      </c>
      <c r="F56" s="12"/>
      <c r="G56" s="29">
        <v>0</v>
      </c>
      <c r="H56" s="22"/>
      <c r="I56" s="6">
        <f t="shared" si="0"/>
        <v>4</v>
      </c>
      <c r="J56" s="22" t="str">
        <f t="shared" si="1"/>
        <v> </v>
      </c>
      <c r="K56" s="228"/>
      <c r="L56" s="228"/>
    </row>
    <row r="57" spans="1:12" ht="11.25">
      <c r="A57" s="21">
        <v>51</v>
      </c>
      <c r="B57" s="4" t="s">
        <v>49</v>
      </c>
      <c r="C57" s="29">
        <v>18</v>
      </c>
      <c r="D57" s="30"/>
      <c r="E57" s="8">
        <v>1</v>
      </c>
      <c r="F57" s="12"/>
      <c r="G57" s="29">
        <v>0</v>
      </c>
      <c r="H57" s="22"/>
      <c r="I57" s="6">
        <f t="shared" si="0"/>
        <v>19</v>
      </c>
      <c r="J57" s="22" t="str">
        <f t="shared" si="1"/>
        <v> </v>
      </c>
      <c r="K57" s="228"/>
      <c r="L57" s="228"/>
    </row>
    <row r="58" spans="1:12" ht="11.25">
      <c r="A58" s="18">
        <v>52</v>
      </c>
      <c r="B58" s="24" t="s">
        <v>118</v>
      </c>
      <c r="C58" s="32">
        <v>0</v>
      </c>
      <c r="D58" s="33"/>
      <c r="E58" s="26">
        <v>0</v>
      </c>
      <c r="F58" s="37"/>
      <c r="G58" s="32">
        <v>0</v>
      </c>
      <c r="H58" s="23"/>
      <c r="I58" s="38">
        <f t="shared" si="0"/>
        <v>0</v>
      </c>
      <c r="J58" s="23" t="str">
        <f t="shared" si="1"/>
        <v> </v>
      </c>
      <c r="K58" s="228"/>
      <c r="L58" s="228"/>
    </row>
    <row r="59" spans="1:9" ht="11.25">
      <c r="A59" s="4" t="s">
        <v>84</v>
      </c>
      <c r="C59" s="6"/>
      <c r="D59" s="16"/>
      <c r="E59" s="8"/>
      <c r="F59" s="12"/>
      <c r="G59" s="6"/>
      <c r="H59" s="12"/>
      <c r="I59" s="6"/>
    </row>
    <row r="60" spans="2:9" ht="11.25">
      <c r="B60" s="4"/>
      <c r="C60" s="4"/>
      <c r="D60" s="10"/>
      <c r="E60" s="4"/>
      <c r="F60" s="10"/>
      <c r="G60" s="11"/>
      <c r="H60" s="10"/>
      <c r="I60" s="229"/>
    </row>
    <row r="61" spans="1:10" ht="16.5" customHeight="1">
      <c r="A61" s="562" t="s">
        <v>86</v>
      </c>
      <c r="B61" s="562"/>
      <c r="C61" s="562" t="s">
        <v>7</v>
      </c>
      <c r="D61" s="562"/>
      <c r="E61" s="562"/>
      <c r="F61" s="562"/>
      <c r="G61" s="561" t="s">
        <v>83</v>
      </c>
      <c r="H61" s="561"/>
      <c r="I61" s="562" t="s">
        <v>87</v>
      </c>
      <c r="J61" s="562"/>
    </row>
    <row r="62" spans="1:10" ht="9" customHeight="1">
      <c r="A62" s="562"/>
      <c r="B62" s="562"/>
      <c r="C62" s="562"/>
      <c r="D62" s="562"/>
      <c r="E62" s="562"/>
      <c r="F62" s="562"/>
      <c r="G62" s="561"/>
      <c r="H62" s="561"/>
      <c r="I62" s="562"/>
      <c r="J62" s="562"/>
    </row>
    <row r="63" spans="1:10" ht="21.75" customHeight="1">
      <c r="A63" s="562"/>
      <c r="B63" s="562"/>
      <c r="C63" s="562" t="s">
        <v>2</v>
      </c>
      <c r="D63" s="562"/>
      <c r="E63" s="562" t="s">
        <v>3</v>
      </c>
      <c r="F63" s="562"/>
      <c r="G63" s="561"/>
      <c r="H63" s="561"/>
      <c r="I63" s="562"/>
      <c r="J63" s="562"/>
    </row>
    <row r="64" spans="1:12" ht="11.25">
      <c r="A64" s="21">
        <v>53</v>
      </c>
      <c r="B64" s="4" t="s">
        <v>50</v>
      </c>
      <c r="C64" s="27">
        <v>6</v>
      </c>
      <c r="D64" s="28"/>
      <c r="E64" s="8">
        <v>0</v>
      </c>
      <c r="F64" s="12"/>
      <c r="G64" s="132">
        <v>3</v>
      </c>
      <c r="H64" s="20"/>
      <c r="I64" s="6">
        <f>C64+E64+G64</f>
        <v>9</v>
      </c>
      <c r="J64" s="22" t="str">
        <f aca="true" t="shared" si="2" ref="J64:J110">IF(OR(D64="(e)",F64="(e)",H64="(e)"),"(e)"," ")</f>
        <v> </v>
      </c>
      <c r="K64" s="228"/>
      <c r="L64" s="228"/>
    </row>
    <row r="65" spans="1:12" ht="11.25">
      <c r="A65" s="21">
        <v>54</v>
      </c>
      <c r="B65" s="4" t="s">
        <v>119</v>
      </c>
      <c r="C65" s="29">
        <v>8</v>
      </c>
      <c r="D65" s="30"/>
      <c r="E65" s="8">
        <v>4</v>
      </c>
      <c r="F65" s="12"/>
      <c r="G65" s="51">
        <v>0</v>
      </c>
      <c r="H65" s="22"/>
      <c r="I65" s="6">
        <f aca="true" t="shared" si="3" ref="I65:I110">C65+E65+G65</f>
        <v>12</v>
      </c>
      <c r="J65" s="22" t="str">
        <f t="shared" si="2"/>
        <v> </v>
      </c>
      <c r="K65" s="228"/>
      <c r="L65" s="228"/>
    </row>
    <row r="66" spans="1:12" ht="11.25">
      <c r="A66" s="21">
        <v>55</v>
      </c>
      <c r="B66" s="4" t="s">
        <v>51</v>
      </c>
      <c r="C66" s="29">
        <v>0</v>
      </c>
      <c r="D66" s="30"/>
      <c r="E66" s="8">
        <v>0</v>
      </c>
      <c r="F66" s="12"/>
      <c r="G66" s="51">
        <v>0</v>
      </c>
      <c r="H66" s="22"/>
      <c r="I66" s="6">
        <f t="shared" si="3"/>
        <v>0</v>
      </c>
      <c r="J66" s="22" t="str">
        <f t="shared" si="2"/>
        <v> </v>
      </c>
      <c r="K66" s="228"/>
      <c r="L66" s="228"/>
    </row>
    <row r="67" spans="1:12" ht="11.25">
      <c r="A67" s="21">
        <v>56</v>
      </c>
      <c r="B67" s="4" t="s">
        <v>52</v>
      </c>
      <c r="C67" s="29">
        <v>12</v>
      </c>
      <c r="D67" s="30"/>
      <c r="E67" s="8">
        <v>2</v>
      </c>
      <c r="F67" s="12"/>
      <c r="G67" s="51">
        <v>0</v>
      </c>
      <c r="H67" s="22"/>
      <c r="I67" s="6">
        <f t="shared" si="3"/>
        <v>14</v>
      </c>
      <c r="J67" s="22" t="str">
        <f t="shared" si="2"/>
        <v> </v>
      </c>
      <c r="K67" s="228"/>
      <c r="L67" s="228"/>
    </row>
    <row r="68" spans="1:12" ht="11.25">
      <c r="A68" s="21">
        <v>57</v>
      </c>
      <c r="B68" s="4" t="s">
        <v>53</v>
      </c>
      <c r="C68" s="29">
        <v>3</v>
      </c>
      <c r="D68" s="30"/>
      <c r="E68" s="8">
        <v>0</v>
      </c>
      <c r="F68" s="12"/>
      <c r="G68" s="51">
        <v>0</v>
      </c>
      <c r="H68" s="22"/>
      <c r="I68" s="6">
        <f t="shared" si="3"/>
        <v>3</v>
      </c>
      <c r="J68" s="22" t="str">
        <f t="shared" si="2"/>
        <v> </v>
      </c>
      <c r="K68" s="228"/>
      <c r="L68" s="228"/>
    </row>
    <row r="69" spans="1:12" ht="11.25">
      <c r="A69" s="21">
        <v>58</v>
      </c>
      <c r="B69" s="4" t="s">
        <v>54</v>
      </c>
      <c r="C69" s="29">
        <v>4</v>
      </c>
      <c r="D69" s="30" t="s">
        <v>100</v>
      </c>
      <c r="E69" s="8">
        <v>0</v>
      </c>
      <c r="F69" s="12" t="s">
        <v>100</v>
      </c>
      <c r="G69" s="51">
        <v>0</v>
      </c>
      <c r="H69" s="22" t="s">
        <v>100</v>
      </c>
      <c r="I69" s="6">
        <f t="shared" si="3"/>
        <v>4</v>
      </c>
      <c r="J69" s="22" t="str">
        <f t="shared" si="2"/>
        <v>(e)</v>
      </c>
      <c r="K69" s="228"/>
      <c r="L69" s="228"/>
    </row>
    <row r="70" spans="1:12" ht="11.25">
      <c r="A70" s="21">
        <v>59</v>
      </c>
      <c r="B70" s="4" t="s">
        <v>55</v>
      </c>
      <c r="C70" s="29">
        <v>55</v>
      </c>
      <c r="D70" s="30"/>
      <c r="E70" s="8">
        <v>11</v>
      </c>
      <c r="F70" s="12"/>
      <c r="G70" s="51">
        <v>5</v>
      </c>
      <c r="H70" s="22"/>
      <c r="I70" s="6">
        <f t="shared" si="3"/>
        <v>71</v>
      </c>
      <c r="J70" s="22" t="str">
        <f t="shared" si="2"/>
        <v> </v>
      </c>
      <c r="K70" s="228"/>
      <c r="L70" s="228"/>
    </row>
    <row r="71" spans="1:12" ht="11.25">
      <c r="A71" s="21">
        <v>60</v>
      </c>
      <c r="B71" s="4" t="s">
        <v>56</v>
      </c>
      <c r="C71" s="29">
        <v>6</v>
      </c>
      <c r="D71" s="30"/>
      <c r="E71" s="8">
        <v>3</v>
      </c>
      <c r="F71" s="12"/>
      <c r="G71" s="51">
        <v>0</v>
      </c>
      <c r="H71" s="22"/>
      <c r="I71" s="6">
        <f t="shared" si="3"/>
        <v>9</v>
      </c>
      <c r="J71" s="22" t="str">
        <f t="shared" si="2"/>
        <v> </v>
      </c>
      <c r="K71" s="228"/>
      <c r="L71" s="228"/>
    </row>
    <row r="72" spans="1:12" ht="11.25">
      <c r="A72" s="21">
        <v>61</v>
      </c>
      <c r="B72" s="4" t="s">
        <v>57</v>
      </c>
      <c r="C72" s="29">
        <v>7</v>
      </c>
      <c r="D72" s="30"/>
      <c r="E72" s="8">
        <v>0</v>
      </c>
      <c r="F72" s="12"/>
      <c r="G72" s="51">
        <v>0</v>
      </c>
      <c r="H72" s="22"/>
      <c r="I72" s="6">
        <f t="shared" si="3"/>
        <v>7</v>
      </c>
      <c r="J72" s="22" t="str">
        <f t="shared" si="2"/>
        <v> </v>
      </c>
      <c r="K72" s="228"/>
      <c r="L72" s="228"/>
    </row>
    <row r="73" spans="1:12" ht="11.25">
      <c r="A73" s="21">
        <v>62</v>
      </c>
      <c r="B73" s="4" t="s">
        <v>120</v>
      </c>
      <c r="C73" s="29">
        <v>9</v>
      </c>
      <c r="D73" s="30"/>
      <c r="E73" s="8">
        <v>2</v>
      </c>
      <c r="F73" s="12"/>
      <c r="G73" s="51">
        <v>0</v>
      </c>
      <c r="H73" s="22"/>
      <c r="I73" s="6">
        <f t="shared" si="3"/>
        <v>11</v>
      </c>
      <c r="J73" s="22" t="str">
        <f t="shared" si="2"/>
        <v> </v>
      </c>
      <c r="K73" s="228"/>
      <c r="L73" s="228"/>
    </row>
    <row r="74" spans="1:12" ht="11.25">
      <c r="A74" s="21">
        <v>63</v>
      </c>
      <c r="B74" s="4" t="s">
        <v>121</v>
      </c>
      <c r="C74" s="29">
        <v>13</v>
      </c>
      <c r="D74" s="30"/>
      <c r="E74" s="8">
        <v>2</v>
      </c>
      <c r="F74" s="12"/>
      <c r="G74" s="51">
        <v>4</v>
      </c>
      <c r="H74" s="22"/>
      <c r="I74" s="6">
        <f t="shared" si="3"/>
        <v>19</v>
      </c>
      <c r="J74" s="22" t="str">
        <f t="shared" si="2"/>
        <v> </v>
      </c>
      <c r="K74" s="228"/>
      <c r="L74" s="228"/>
    </row>
    <row r="75" spans="1:12" ht="11.25">
      <c r="A75" s="21">
        <v>64</v>
      </c>
      <c r="B75" s="4" t="s">
        <v>122</v>
      </c>
      <c r="C75" s="29">
        <v>5</v>
      </c>
      <c r="D75" s="30"/>
      <c r="E75" s="8">
        <v>1</v>
      </c>
      <c r="F75" s="12"/>
      <c r="G75" s="51">
        <v>1</v>
      </c>
      <c r="H75" s="22"/>
      <c r="I75" s="6">
        <f t="shared" si="3"/>
        <v>7</v>
      </c>
      <c r="J75" s="22" t="str">
        <f t="shared" si="2"/>
        <v> </v>
      </c>
      <c r="K75" s="228"/>
      <c r="L75" s="228"/>
    </row>
    <row r="76" spans="1:12" ht="11.25">
      <c r="A76" s="21">
        <v>65</v>
      </c>
      <c r="B76" s="4" t="s">
        <v>123</v>
      </c>
      <c r="C76" s="29">
        <v>1</v>
      </c>
      <c r="D76" s="30"/>
      <c r="E76" s="8">
        <v>2</v>
      </c>
      <c r="F76" s="12"/>
      <c r="G76" s="51">
        <v>0</v>
      </c>
      <c r="H76" s="22"/>
      <c r="I76" s="6">
        <f t="shared" si="3"/>
        <v>3</v>
      </c>
      <c r="J76" s="22" t="str">
        <f t="shared" si="2"/>
        <v> </v>
      </c>
      <c r="K76" s="228"/>
      <c r="L76" s="228"/>
    </row>
    <row r="77" spans="1:12" ht="11.25">
      <c r="A77" s="21">
        <v>66</v>
      </c>
      <c r="B77" s="4" t="s">
        <v>124</v>
      </c>
      <c r="C77" s="29">
        <v>1</v>
      </c>
      <c r="D77" s="30"/>
      <c r="E77" s="8">
        <v>1</v>
      </c>
      <c r="F77" s="12"/>
      <c r="G77" s="51">
        <v>0</v>
      </c>
      <c r="H77" s="22"/>
      <c r="I77" s="6">
        <f t="shared" si="3"/>
        <v>2</v>
      </c>
      <c r="J77" s="22" t="str">
        <f t="shared" si="2"/>
        <v> </v>
      </c>
      <c r="K77" s="228"/>
      <c r="L77" s="228"/>
    </row>
    <row r="78" spans="1:12" ht="11.25">
      <c r="A78" s="21">
        <v>67</v>
      </c>
      <c r="B78" s="4" t="s">
        <v>125</v>
      </c>
      <c r="C78" s="29">
        <v>16</v>
      </c>
      <c r="D78" s="30"/>
      <c r="E78" s="8">
        <v>4</v>
      </c>
      <c r="F78" s="12"/>
      <c r="G78" s="51">
        <v>23</v>
      </c>
      <c r="H78" s="22"/>
      <c r="I78" s="6">
        <f t="shared" si="3"/>
        <v>43</v>
      </c>
      <c r="J78" s="22" t="str">
        <f t="shared" si="2"/>
        <v> </v>
      </c>
      <c r="K78" s="228"/>
      <c r="L78" s="228"/>
    </row>
    <row r="79" spans="1:12" ht="11.25">
      <c r="A79" s="21">
        <v>68</v>
      </c>
      <c r="B79" s="4" t="s">
        <v>126</v>
      </c>
      <c r="C79" s="29">
        <v>10</v>
      </c>
      <c r="D79" s="30"/>
      <c r="E79" s="8">
        <v>2</v>
      </c>
      <c r="F79" s="12"/>
      <c r="G79" s="51">
        <v>0</v>
      </c>
      <c r="H79" s="22"/>
      <c r="I79" s="6">
        <f t="shared" si="3"/>
        <v>12</v>
      </c>
      <c r="J79" s="22" t="str">
        <f t="shared" si="2"/>
        <v> </v>
      </c>
      <c r="K79" s="228"/>
      <c r="L79" s="228"/>
    </row>
    <row r="80" spans="1:12" ht="11.25">
      <c r="A80" s="21">
        <v>69</v>
      </c>
      <c r="B80" s="4" t="s">
        <v>58</v>
      </c>
      <c r="C80" s="29">
        <v>0</v>
      </c>
      <c r="D80" s="30"/>
      <c r="E80" s="8">
        <v>12</v>
      </c>
      <c r="F80" s="12"/>
      <c r="G80" s="51">
        <v>22</v>
      </c>
      <c r="H80" s="22"/>
      <c r="I80" s="6">
        <f t="shared" si="3"/>
        <v>34</v>
      </c>
      <c r="J80" s="22" t="str">
        <f t="shared" si="2"/>
        <v> </v>
      </c>
      <c r="K80" s="228"/>
      <c r="L80" s="228"/>
    </row>
    <row r="81" spans="1:12" ht="11.25">
      <c r="A81" s="21">
        <v>70</v>
      </c>
      <c r="B81" s="4" t="s">
        <v>127</v>
      </c>
      <c r="C81" s="29">
        <v>1</v>
      </c>
      <c r="D81" s="30"/>
      <c r="E81" s="8">
        <v>0</v>
      </c>
      <c r="F81" s="12"/>
      <c r="G81" s="51">
        <v>0</v>
      </c>
      <c r="H81" s="22"/>
      <c r="I81" s="6">
        <f t="shared" si="3"/>
        <v>1</v>
      </c>
      <c r="J81" s="22" t="str">
        <f t="shared" si="2"/>
        <v> </v>
      </c>
      <c r="K81" s="228"/>
      <c r="L81" s="228"/>
    </row>
    <row r="82" spans="1:12" ht="11.25">
      <c r="A82" s="21">
        <v>71</v>
      </c>
      <c r="B82" s="4" t="s">
        <v>128</v>
      </c>
      <c r="C82" s="29">
        <v>3</v>
      </c>
      <c r="D82" s="30"/>
      <c r="E82" s="8">
        <v>0</v>
      </c>
      <c r="F82" s="12"/>
      <c r="G82" s="51">
        <v>0</v>
      </c>
      <c r="H82" s="22"/>
      <c r="I82" s="6">
        <f t="shared" si="3"/>
        <v>3</v>
      </c>
      <c r="J82" s="22" t="str">
        <f t="shared" si="2"/>
        <v> </v>
      </c>
      <c r="K82" s="228"/>
      <c r="L82" s="228"/>
    </row>
    <row r="83" spans="1:12" ht="11.25">
      <c r="A83" s="21">
        <v>72</v>
      </c>
      <c r="B83" s="4" t="s">
        <v>59</v>
      </c>
      <c r="C83" s="29">
        <v>5</v>
      </c>
      <c r="D83" s="30"/>
      <c r="E83" s="8">
        <v>0</v>
      </c>
      <c r="F83" s="12"/>
      <c r="G83" s="51">
        <v>1</v>
      </c>
      <c r="H83" s="22"/>
      <c r="I83" s="6">
        <f t="shared" si="3"/>
        <v>6</v>
      </c>
      <c r="J83" s="22" t="str">
        <f t="shared" si="2"/>
        <v> </v>
      </c>
      <c r="K83" s="228"/>
      <c r="L83" s="228"/>
    </row>
    <row r="84" spans="1:12" ht="11.25">
      <c r="A84" s="21">
        <v>73</v>
      </c>
      <c r="B84" s="4" t="s">
        <v>60</v>
      </c>
      <c r="C84" s="29">
        <v>5</v>
      </c>
      <c r="D84" s="30"/>
      <c r="E84" s="8">
        <v>1</v>
      </c>
      <c r="F84" s="12"/>
      <c r="G84" s="51">
        <v>0</v>
      </c>
      <c r="H84" s="22"/>
      <c r="I84" s="6">
        <f t="shared" si="3"/>
        <v>6</v>
      </c>
      <c r="J84" s="22" t="str">
        <f t="shared" si="2"/>
        <v> </v>
      </c>
      <c r="K84" s="228"/>
      <c r="L84" s="228"/>
    </row>
    <row r="85" spans="1:12" ht="11.25">
      <c r="A85" s="21">
        <v>74</v>
      </c>
      <c r="B85" s="4" t="s">
        <v>129</v>
      </c>
      <c r="C85" s="29">
        <v>0</v>
      </c>
      <c r="D85" s="30"/>
      <c r="E85" s="8">
        <v>0</v>
      </c>
      <c r="F85" s="12"/>
      <c r="G85" s="51">
        <v>0</v>
      </c>
      <c r="H85" s="22"/>
      <c r="I85" s="6">
        <f t="shared" si="3"/>
        <v>0</v>
      </c>
      <c r="J85" s="22" t="str">
        <f t="shared" si="2"/>
        <v> </v>
      </c>
      <c r="K85" s="228"/>
      <c r="L85" s="228"/>
    </row>
    <row r="86" spans="1:12" ht="11.25">
      <c r="A86" s="21">
        <v>75</v>
      </c>
      <c r="B86" s="4" t="s">
        <v>61</v>
      </c>
      <c r="C86" s="29">
        <v>330</v>
      </c>
      <c r="D86" s="30"/>
      <c r="E86" s="8">
        <v>35</v>
      </c>
      <c r="F86" s="12"/>
      <c r="G86" s="51">
        <v>31</v>
      </c>
      <c r="H86" s="22"/>
      <c r="I86" s="6">
        <f t="shared" si="3"/>
        <v>396</v>
      </c>
      <c r="J86" s="22" t="str">
        <f t="shared" si="2"/>
        <v> </v>
      </c>
      <c r="K86" s="228"/>
      <c r="L86" s="228"/>
    </row>
    <row r="87" spans="1:12" ht="11.25">
      <c r="A87" s="21">
        <v>76</v>
      </c>
      <c r="B87" s="4" t="s">
        <v>130</v>
      </c>
      <c r="C87" s="29">
        <v>17</v>
      </c>
      <c r="D87" s="30"/>
      <c r="E87" s="8">
        <v>5</v>
      </c>
      <c r="F87" s="12"/>
      <c r="G87" s="51">
        <v>2</v>
      </c>
      <c r="H87" s="22"/>
      <c r="I87" s="6">
        <f t="shared" si="3"/>
        <v>24</v>
      </c>
      <c r="J87" s="22" t="str">
        <f t="shared" si="2"/>
        <v> </v>
      </c>
      <c r="K87" s="228"/>
      <c r="L87" s="228"/>
    </row>
    <row r="88" spans="1:12" ht="11.25">
      <c r="A88" s="21">
        <v>77</v>
      </c>
      <c r="B88" s="4" t="s">
        <v>131</v>
      </c>
      <c r="C88" s="29">
        <v>47</v>
      </c>
      <c r="D88" s="30"/>
      <c r="E88" s="8">
        <v>1</v>
      </c>
      <c r="F88" s="12"/>
      <c r="G88" s="51">
        <v>4</v>
      </c>
      <c r="H88" s="22"/>
      <c r="I88" s="6">
        <f t="shared" si="3"/>
        <v>52</v>
      </c>
      <c r="J88" s="22" t="str">
        <f t="shared" si="2"/>
        <v> </v>
      </c>
      <c r="K88" s="228"/>
      <c r="L88" s="228"/>
    </row>
    <row r="89" spans="1:12" ht="11.25">
      <c r="A89" s="21">
        <v>78</v>
      </c>
      <c r="B89" s="4" t="s">
        <v>62</v>
      </c>
      <c r="C89" s="29">
        <v>128</v>
      </c>
      <c r="D89" s="30"/>
      <c r="E89" s="8">
        <v>8</v>
      </c>
      <c r="F89" s="12"/>
      <c r="G89" s="51">
        <v>7</v>
      </c>
      <c r="H89" s="22"/>
      <c r="I89" s="6">
        <f t="shared" si="3"/>
        <v>143</v>
      </c>
      <c r="J89" s="22" t="str">
        <f t="shared" si="2"/>
        <v> </v>
      </c>
      <c r="K89" s="228"/>
      <c r="L89" s="228"/>
    </row>
    <row r="90" spans="1:12" ht="11.25">
      <c r="A90" s="21">
        <v>79</v>
      </c>
      <c r="B90" s="4" t="s">
        <v>132</v>
      </c>
      <c r="C90" s="29">
        <v>3</v>
      </c>
      <c r="D90" s="30"/>
      <c r="E90" s="8">
        <v>1</v>
      </c>
      <c r="F90" s="12"/>
      <c r="G90" s="51">
        <v>0</v>
      </c>
      <c r="H90" s="22"/>
      <c r="I90" s="6">
        <f t="shared" si="3"/>
        <v>4</v>
      </c>
      <c r="J90" s="22" t="str">
        <f t="shared" si="2"/>
        <v> </v>
      </c>
      <c r="K90" s="228"/>
      <c r="L90" s="228"/>
    </row>
    <row r="91" spans="1:12" ht="11.25">
      <c r="A91" s="21">
        <v>80</v>
      </c>
      <c r="B91" s="4" t="s">
        <v>63</v>
      </c>
      <c r="C91" s="29">
        <v>0</v>
      </c>
      <c r="D91" s="30"/>
      <c r="E91" s="8">
        <v>0</v>
      </c>
      <c r="F91" s="12"/>
      <c r="G91" s="51">
        <v>0</v>
      </c>
      <c r="H91" s="22"/>
      <c r="I91" s="6">
        <f t="shared" si="3"/>
        <v>0</v>
      </c>
      <c r="J91" s="22" t="str">
        <f t="shared" si="2"/>
        <v> </v>
      </c>
      <c r="K91" s="228"/>
      <c r="L91" s="228"/>
    </row>
    <row r="92" spans="1:12" ht="11.25">
      <c r="A92" s="21">
        <v>81</v>
      </c>
      <c r="B92" s="4" t="s">
        <v>64</v>
      </c>
      <c r="C92" s="29">
        <v>1</v>
      </c>
      <c r="D92" s="30"/>
      <c r="E92" s="8">
        <v>0</v>
      </c>
      <c r="F92" s="12"/>
      <c r="G92" s="51">
        <v>0</v>
      </c>
      <c r="H92" s="22"/>
      <c r="I92" s="6">
        <f t="shared" si="3"/>
        <v>1</v>
      </c>
      <c r="J92" s="22" t="str">
        <f t="shared" si="2"/>
        <v> </v>
      </c>
      <c r="K92" s="228"/>
      <c r="L92" s="228"/>
    </row>
    <row r="93" spans="1:12" ht="11.25">
      <c r="A93" s="21">
        <v>82</v>
      </c>
      <c r="B93" s="4" t="s">
        <v>133</v>
      </c>
      <c r="C93" s="29">
        <v>2</v>
      </c>
      <c r="D93" s="30"/>
      <c r="E93" s="8">
        <v>0</v>
      </c>
      <c r="F93" s="12"/>
      <c r="G93" s="51">
        <v>0</v>
      </c>
      <c r="H93" s="22"/>
      <c r="I93" s="6">
        <f t="shared" si="3"/>
        <v>2</v>
      </c>
      <c r="J93" s="22" t="str">
        <f t="shared" si="2"/>
        <v> </v>
      </c>
      <c r="K93" s="228"/>
      <c r="L93" s="228"/>
    </row>
    <row r="94" spans="1:12" ht="11.25">
      <c r="A94" s="21">
        <v>83</v>
      </c>
      <c r="B94" s="4" t="s">
        <v>65</v>
      </c>
      <c r="C94" s="29">
        <v>10</v>
      </c>
      <c r="D94" s="30"/>
      <c r="E94" s="8">
        <v>0</v>
      </c>
      <c r="F94" s="12"/>
      <c r="G94" s="51">
        <v>2</v>
      </c>
      <c r="H94" s="22"/>
      <c r="I94" s="6">
        <f t="shared" si="3"/>
        <v>12</v>
      </c>
      <c r="J94" s="22" t="str">
        <f t="shared" si="2"/>
        <v> </v>
      </c>
      <c r="K94" s="228"/>
      <c r="L94" s="228"/>
    </row>
    <row r="95" spans="1:12" ht="11.25">
      <c r="A95" s="21">
        <v>84</v>
      </c>
      <c r="B95" s="4" t="s">
        <v>66</v>
      </c>
      <c r="C95" s="29">
        <v>10</v>
      </c>
      <c r="D95" s="30"/>
      <c r="E95" s="8">
        <v>3</v>
      </c>
      <c r="F95" s="12"/>
      <c r="G95" s="51">
        <v>1</v>
      </c>
      <c r="H95" s="22"/>
      <c r="I95" s="6">
        <f t="shared" si="3"/>
        <v>14</v>
      </c>
      <c r="J95" s="22" t="str">
        <f t="shared" si="2"/>
        <v> </v>
      </c>
      <c r="K95" s="228"/>
      <c r="L95" s="228"/>
    </row>
    <row r="96" spans="1:12" ht="11.25">
      <c r="A96" s="21">
        <v>85</v>
      </c>
      <c r="B96" s="4" t="s">
        <v>67</v>
      </c>
      <c r="C96" s="29">
        <v>7</v>
      </c>
      <c r="D96" s="30"/>
      <c r="E96" s="8">
        <v>2</v>
      </c>
      <c r="F96" s="12"/>
      <c r="G96" s="51">
        <v>0</v>
      </c>
      <c r="H96" s="22"/>
      <c r="I96" s="6">
        <f t="shared" si="3"/>
        <v>9</v>
      </c>
      <c r="J96" s="22" t="str">
        <f t="shared" si="2"/>
        <v> </v>
      </c>
      <c r="K96" s="228"/>
      <c r="L96" s="228"/>
    </row>
    <row r="97" spans="1:12" ht="11.25">
      <c r="A97" s="21">
        <v>86</v>
      </c>
      <c r="B97" s="4" t="s">
        <v>68</v>
      </c>
      <c r="C97" s="29">
        <v>0</v>
      </c>
      <c r="D97" s="30"/>
      <c r="E97" s="8">
        <v>0</v>
      </c>
      <c r="F97" s="12"/>
      <c r="G97" s="51">
        <v>0</v>
      </c>
      <c r="H97" s="22"/>
      <c r="I97" s="6">
        <f t="shared" si="3"/>
        <v>0</v>
      </c>
      <c r="J97" s="22" t="str">
        <f t="shared" si="2"/>
        <v> </v>
      </c>
      <c r="K97" s="228"/>
      <c r="L97" s="228"/>
    </row>
    <row r="98" spans="1:12" ht="11.25">
      <c r="A98" s="21">
        <v>87</v>
      </c>
      <c r="B98" s="4" t="s">
        <v>134</v>
      </c>
      <c r="C98" s="29">
        <v>0</v>
      </c>
      <c r="D98" s="30"/>
      <c r="E98" s="8">
        <v>0</v>
      </c>
      <c r="F98" s="12"/>
      <c r="G98" s="51">
        <v>0</v>
      </c>
      <c r="H98" s="22"/>
      <c r="I98" s="6">
        <f t="shared" si="3"/>
        <v>0</v>
      </c>
      <c r="J98" s="22" t="str">
        <f t="shared" si="2"/>
        <v> </v>
      </c>
      <c r="K98" s="228"/>
      <c r="L98" s="228"/>
    </row>
    <row r="99" spans="1:12" ht="11.25">
      <c r="A99" s="21">
        <v>88</v>
      </c>
      <c r="B99" s="4" t="s">
        <v>69</v>
      </c>
      <c r="C99" s="29">
        <v>0</v>
      </c>
      <c r="D99" s="30"/>
      <c r="E99" s="8">
        <v>0</v>
      </c>
      <c r="F99" s="12"/>
      <c r="G99" s="51">
        <v>0</v>
      </c>
      <c r="H99" s="22"/>
      <c r="I99" s="6">
        <f t="shared" si="3"/>
        <v>0</v>
      </c>
      <c r="J99" s="22" t="str">
        <f t="shared" si="2"/>
        <v> </v>
      </c>
      <c r="K99" s="228"/>
      <c r="L99" s="228"/>
    </row>
    <row r="100" spans="1:12" ht="11.25">
      <c r="A100" s="21">
        <v>89</v>
      </c>
      <c r="B100" s="4" t="s">
        <v>70</v>
      </c>
      <c r="C100" s="29">
        <v>7</v>
      </c>
      <c r="D100" s="30"/>
      <c r="E100" s="8">
        <v>2</v>
      </c>
      <c r="F100" s="12"/>
      <c r="G100" s="51">
        <v>0</v>
      </c>
      <c r="H100" s="22"/>
      <c r="I100" s="6">
        <f t="shared" si="3"/>
        <v>9</v>
      </c>
      <c r="J100" s="22" t="str">
        <f t="shared" si="2"/>
        <v> </v>
      </c>
      <c r="K100" s="228"/>
      <c r="L100" s="228"/>
    </row>
    <row r="101" spans="1:12" ht="11.25">
      <c r="A101" s="21">
        <v>90</v>
      </c>
      <c r="B101" s="4" t="s">
        <v>71</v>
      </c>
      <c r="C101" s="29">
        <v>5</v>
      </c>
      <c r="D101" s="30" t="s">
        <v>100</v>
      </c>
      <c r="E101" s="8">
        <v>1</v>
      </c>
      <c r="F101" s="12" t="s">
        <v>100</v>
      </c>
      <c r="G101" s="51">
        <v>0</v>
      </c>
      <c r="H101" s="22" t="s">
        <v>100</v>
      </c>
      <c r="I101" s="6">
        <f t="shared" si="3"/>
        <v>6</v>
      </c>
      <c r="J101" s="22" t="str">
        <f t="shared" si="2"/>
        <v>(e)</v>
      </c>
      <c r="K101" s="228"/>
      <c r="L101" s="228"/>
    </row>
    <row r="102" spans="1:12" ht="11.25">
      <c r="A102" s="21">
        <v>91</v>
      </c>
      <c r="B102" s="4" t="s">
        <v>72</v>
      </c>
      <c r="C102" s="29">
        <v>57</v>
      </c>
      <c r="D102" s="30"/>
      <c r="E102" s="8">
        <v>9</v>
      </c>
      <c r="F102" s="12"/>
      <c r="G102" s="51">
        <v>16</v>
      </c>
      <c r="H102" s="22"/>
      <c r="I102" s="6">
        <f t="shared" si="3"/>
        <v>82</v>
      </c>
      <c r="J102" s="22" t="str">
        <f t="shared" si="2"/>
        <v> </v>
      </c>
      <c r="K102" s="228"/>
      <c r="L102" s="228"/>
    </row>
    <row r="103" spans="1:12" ht="11.25">
      <c r="A103" s="21">
        <v>92</v>
      </c>
      <c r="B103" s="4" t="s">
        <v>135</v>
      </c>
      <c r="C103" s="29">
        <v>208</v>
      </c>
      <c r="D103" s="30"/>
      <c r="E103" s="8">
        <v>11</v>
      </c>
      <c r="F103" s="12"/>
      <c r="G103" s="51">
        <v>22</v>
      </c>
      <c r="H103" s="22"/>
      <c r="I103" s="6">
        <f t="shared" si="3"/>
        <v>241</v>
      </c>
      <c r="J103" s="22" t="str">
        <f t="shared" si="2"/>
        <v> </v>
      </c>
      <c r="K103" s="228"/>
      <c r="L103" s="228"/>
    </row>
    <row r="104" spans="1:12" ht="11.25">
      <c r="A104" s="21">
        <v>93</v>
      </c>
      <c r="B104" s="4" t="s">
        <v>136</v>
      </c>
      <c r="C104" s="29">
        <v>92</v>
      </c>
      <c r="D104" s="30"/>
      <c r="E104" s="8">
        <v>8</v>
      </c>
      <c r="F104" s="12"/>
      <c r="G104" s="51">
        <v>5</v>
      </c>
      <c r="H104" s="22"/>
      <c r="I104" s="6">
        <f t="shared" si="3"/>
        <v>105</v>
      </c>
      <c r="J104" s="22" t="str">
        <f t="shared" si="2"/>
        <v> </v>
      </c>
      <c r="K104" s="228"/>
      <c r="L104" s="228"/>
    </row>
    <row r="105" spans="1:12" ht="11.25">
      <c r="A105" s="21">
        <v>94</v>
      </c>
      <c r="B105" s="4" t="s">
        <v>137</v>
      </c>
      <c r="C105" s="29">
        <v>152</v>
      </c>
      <c r="D105" s="30"/>
      <c r="E105" s="8">
        <v>14</v>
      </c>
      <c r="F105" s="12"/>
      <c r="G105" s="51">
        <v>0</v>
      </c>
      <c r="H105" s="22"/>
      <c r="I105" s="6">
        <f t="shared" si="3"/>
        <v>166</v>
      </c>
      <c r="J105" s="22" t="str">
        <f t="shared" si="2"/>
        <v> </v>
      </c>
      <c r="K105" s="228"/>
      <c r="L105" s="228"/>
    </row>
    <row r="106" spans="1:12" ht="11.25">
      <c r="A106" s="18">
        <v>95</v>
      </c>
      <c r="B106" s="24" t="s">
        <v>138</v>
      </c>
      <c r="C106" s="32">
        <v>47</v>
      </c>
      <c r="D106" s="33"/>
      <c r="E106" s="26">
        <v>3</v>
      </c>
      <c r="F106" s="37"/>
      <c r="G106" s="52">
        <v>4</v>
      </c>
      <c r="H106" s="23"/>
      <c r="I106" s="38">
        <f t="shared" si="3"/>
        <v>54</v>
      </c>
      <c r="J106" s="23" t="str">
        <f t="shared" si="2"/>
        <v> </v>
      </c>
      <c r="K106" s="228"/>
      <c r="L106" s="228"/>
    </row>
    <row r="107" spans="1:12" ht="11.25">
      <c r="A107" s="21">
        <v>971</v>
      </c>
      <c r="B107" s="4" t="s">
        <v>73</v>
      </c>
      <c r="C107" s="29">
        <v>65</v>
      </c>
      <c r="D107" s="30"/>
      <c r="E107" s="8">
        <v>0</v>
      </c>
      <c r="F107" s="12"/>
      <c r="G107" s="51">
        <v>0</v>
      </c>
      <c r="H107" s="22"/>
      <c r="I107" s="6">
        <f t="shared" si="3"/>
        <v>65</v>
      </c>
      <c r="J107" s="22" t="str">
        <f t="shared" si="2"/>
        <v> </v>
      </c>
      <c r="K107" s="228"/>
      <c r="L107" s="228"/>
    </row>
    <row r="108" spans="1:12" ht="11.25">
      <c r="A108" s="21">
        <v>972</v>
      </c>
      <c r="B108" s="4" t="s">
        <v>74</v>
      </c>
      <c r="C108" s="29">
        <v>39</v>
      </c>
      <c r="D108" s="30"/>
      <c r="E108" s="8">
        <v>0</v>
      </c>
      <c r="F108" s="12"/>
      <c r="G108" s="51">
        <v>0</v>
      </c>
      <c r="H108" s="22"/>
      <c r="I108" s="6">
        <f t="shared" si="3"/>
        <v>39</v>
      </c>
      <c r="J108" s="22" t="str">
        <f t="shared" si="2"/>
        <v> </v>
      </c>
      <c r="K108" s="228"/>
      <c r="L108" s="228"/>
    </row>
    <row r="109" spans="1:12" ht="11.25">
      <c r="A109" s="21">
        <v>973</v>
      </c>
      <c r="B109" s="4" t="s">
        <v>139</v>
      </c>
      <c r="C109" s="29">
        <v>7</v>
      </c>
      <c r="D109" s="30"/>
      <c r="E109" s="8">
        <v>0</v>
      </c>
      <c r="F109" s="12"/>
      <c r="G109" s="51">
        <v>0</v>
      </c>
      <c r="H109" s="22"/>
      <c r="I109" s="6">
        <f t="shared" si="3"/>
        <v>7</v>
      </c>
      <c r="J109" s="22" t="str">
        <f t="shared" si="2"/>
        <v> </v>
      </c>
      <c r="K109" s="228"/>
      <c r="L109" s="228"/>
    </row>
    <row r="110" spans="1:12" ht="11.25">
      <c r="A110" s="18">
        <v>974</v>
      </c>
      <c r="B110" s="24" t="s">
        <v>75</v>
      </c>
      <c r="C110" s="32">
        <v>43</v>
      </c>
      <c r="D110" s="33"/>
      <c r="E110" s="26">
        <v>1</v>
      </c>
      <c r="F110" s="37"/>
      <c r="G110" s="52">
        <v>1</v>
      </c>
      <c r="H110" s="23"/>
      <c r="I110" s="38">
        <f t="shared" si="3"/>
        <v>45</v>
      </c>
      <c r="J110" s="23" t="str">
        <f t="shared" si="2"/>
        <v> </v>
      </c>
      <c r="K110" s="228"/>
      <c r="L110" s="228"/>
    </row>
    <row r="111" spans="4:9" ht="11.25">
      <c r="D111" s="10"/>
      <c r="E111" s="4"/>
      <c r="F111" s="10"/>
      <c r="G111" s="4"/>
      <c r="H111" s="10"/>
      <c r="I111" s="11"/>
    </row>
    <row r="112" spans="1:10" ht="11.25">
      <c r="A112" s="554" t="s">
        <v>78</v>
      </c>
      <c r="B112" s="555"/>
      <c r="C112" s="48">
        <f>SUM(C6:C58,C64:C106)</f>
        <v>1719</v>
      </c>
      <c r="D112" s="20"/>
      <c r="E112" s="45">
        <f>SUM(E6:E58,E64:E106)</f>
        <v>204</v>
      </c>
      <c r="F112" s="36"/>
      <c r="G112" s="48">
        <f>SUM(G6:G58,G64:G106)</f>
        <v>173</v>
      </c>
      <c r="H112" s="20"/>
      <c r="I112" s="45">
        <f>SUM(I6:I58,I64:I106)</f>
        <v>2096</v>
      </c>
      <c r="J112" s="20"/>
    </row>
    <row r="113" spans="1:10" ht="11.25">
      <c r="A113" s="556" t="s">
        <v>95</v>
      </c>
      <c r="B113" s="557"/>
      <c r="C113" s="49">
        <f>SUM(C107:C110)</f>
        <v>154</v>
      </c>
      <c r="D113" s="22"/>
      <c r="E113" s="46">
        <f>SUM(E107:E110)</f>
        <v>1</v>
      </c>
      <c r="F113" s="12"/>
      <c r="G113" s="49">
        <f>SUM(G107:G110)</f>
        <v>1</v>
      </c>
      <c r="H113" s="22"/>
      <c r="I113" s="46">
        <f>SUM(I107:I110)</f>
        <v>156</v>
      </c>
      <c r="J113" s="22"/>
    </row>
    <row r="114" spans="1:10" ht="11.25">
      <c r="A114" s="551" t="s">
        <v>79</v>
      </c>
      <c r="B114" s="552"/>
      <c r="C114" s="50">
        <f>C112+C113</f>
        <v>1873</v>
      </c>
      <c r="D114" s="23"/>
      <c r="E114" s="47">
        <f>E112+E113</f>
        <v>205</v>
      </c>
      <c r="F114" s="37"/>
      <c r="G114" s="50">
        <f>G112+G113</f>
        <v>174</v>
      </c>
      <c r="H114" s="23"/>
      <c r="I114" s="47">
        <f>I112+I113</f>
        <v>2252</v>
      </c>
      <c r="J114" s="23"/>
    </row>
    <row r="115" spans="1:9" ht="11.25">
      <c r="A115" s="1" t="s">
        <v>84</v>
      </c>
      <c r="C115" s="4"/>
      <c r="D115" s="10"/>
      <c r="E115" s="4"/>
      <c r="F115" s="10"/>
      <c r="G115" s="4"/>
      <c r="H115" s="10"/>
      <c r="I115" s="11"/>
    </row>
    <row r="116" spans="2:9" ht="11.25">
      <c r="B116" s="11"/>
      <c r="C116" s="13"/>
      <c r="D116" s="14"/>
      <c r="E116" s="8"/>
      <c r="F116" s="12"/>
      <c r="G116" s="13"/>
      <c r="H116" s="14"/>
      <c r="I116" s="13"/>
    </row>
    <row r="117" spans="2:9" ht="11.25">
      <c r="B117" s="11"/>
      <c r="C117" s="11"/>
      <c r="D117" s="15"/>
      <c r="E117" s="4"/>
      <c r="F117" s="10"/>
      <c r="G117" s="11"/>
      <c r="H117" s="15"/>
      <c r="I117" s="11"/>
    </row>
    <row r="118" spans="2:9" ht="11.25">
      <c r="B118" s="4"/>
      <c r="C118" s="4"/>
      <c r="D118" s="10"/>
      <c r="E118" s="4"/>
      <c r="F118" s="10"/>
      <c r="G118" s="4"/>
      <c r="H118" s="10"/>
      <c r="I118" s="11"/>
    </row>
    <row r="119" spans="2:9" ht="11.25">
      <c r="B119" s="4"/>
      <c r="C119" s="6"/>
      <c r="D119" s="16"/>
      <c r="E119" s="4"/>
      <c r="F119" s="10"/>
      <c r="G119" s="6"/>
      <c r="H119" s="10"/>
      <c r="I119" s="230"/>
    </row>
    <row r="120" spans="2:9" ht="11.25">
      <c r="B120" s="4"/>
      <c r="C120" s="6"/>
      <c r="D120" s="16"/>
      <c r="E120" s="4"/>
      <c r="F120" s="10"/>
      <c r="G120" s="6"/>
      <c r="H120" s="10"/>
      <c r="I120" s="230"/>
    </row>
    <row r="121" spans="2:9" ht="11.25">
      <c r="B121" s="4"/>
      <c r="C121" s="6"/>
      <c r="D121" s="16"/>
      <c r="E121" s="4"/>
      <c r="F121" s="10"/>
      <c r="G121" s="6"/>
      <c r="H121" s="10"/>
      <c r="I121" s="230"/>
    </row>
    <row r="122" spans="2:9" ht="11.25">
      <c r="B122" s="4"/>
      <c r="C122" s="6"/>
      <c r="D122" s="16"/>
      <c r="E122" s="4"/>
      <c r="F122" s="10"/>
      <c r="G122" s="6"/>
      <c r="H122" s="10"/>
      <c r="I122" s="230"/>
    </row>
    <row r="123" spans="2:9" ht="11.25">
      <c r="B123" s="4"/>
      <c r="C123" s="6"/>
      <c r="D123" s="16"/>
      <c r="E123" s="4"/>
      <c r="F123" s="10"/>
      <c r="G123" s="6"/>
      <c r="H123" s="10"/>
      <c r="I123" s="230"/>
    </row>
    <row r="124" spans="2:9" ht="11.25">
      <c r="B124" s="4"/>
      <c r="C124" s="6"/>
      <c r="D124" s="16"/>
      <c r="E124" s="4"/>
      <c r="F124" s="10"/>
      <c r="G124" s="6"/>
      <c r="H124" s="10"/>
      <c r="I124" s="230"/>
    </row>
    <row r="125" spans="2:9" ht="11.25">
      <c r="B125" s="4"/>
      <c r="C125" s="6"/>
      <c r="D125" s="16"/>
      <c r="E125" s="4"/>
      <c r="F125" s="10"/>
      <c r="G125" s="6"/>
      <c r="H125" s="10"/>
      <c r="I125" s="230"/>
    </row>
    <row r="126" spans="2:9" ht="11.25">
      <c r="B126" s="4"/>
      <c r="C126" s="6"/>
      <c r="D126" s="16"/>
      <c r="E126" s="4"/>
      <c r="F126" s="10"/>
      <c r="G126" s="6"/>
      <c r="H126" s="10"/>
      <c r="I126" s="230"/>
    </row>
    <row r="127" spans="2:9" ht="11.25">
      <c r="B127" s="4"/>
      <c r="C127" s="6"/>
      <c r="D127" s="16"/>
      <c r="E127" s="4"/>
      <c r="F127" s="10"/>
      <c r="G127" s="6"/>
      <c r="H127" s="10"/>
      <c r="I127" s="230"/>
    </row>
    <row r="128" spans="2:9" ht="11.25">
      <c r="B128" s="4"/>
      <c r="C128" s="6"/>
      <c r="D128" s="16"/>
      <c r="E128" s="4"/>
      <c r="F128" s="10"/>
      <c r="G128" s="6"/>
      <c r="H128" s="10"/>
      <c r="I128" s="230"/>
    </row>
    <row r="129" spans="2:9" ht="11.25">
      <c r="B129" s="4"/>
      <c r="C129" s="6"/>
      <c r="D129" s="16"/>
      <c r="E129" s="4"/>
      <c r="F129" s="10"/>
      <c r="G129" s="6"/>
      <c r="H129" s="10"/>
      <c r="I129" s="230"/>
    </row>
    <row r="130" spans="2:9" ht="11.25">
      <c r="B130" s="4"/>
      <c r="C130" s="6"/>
      <c r="D130" s="16"/>
      <c r="E130" s="4"/>
      <c r="F130" s="10"/>
      <c r="G130" s="6"/>
      <c r="H130" s="10"/>
      <c r="I130" s="230"/>
    </row>
    <row r="131" spans="2:9" ht="11.25">
      <c r="B131" s="4"/>
      <c r="C131" s="6"/>
      <c r="D131" s="16"/>
      <c r="E131" s="4"/>
      <c r="F131" s="10"/>
      <c r="G131" s="6"/>
      <c r="H131" s="10"/>
      <c r="I131" s="230"/>
    </row>
    <row r="132" spans="2:9" ht="11.25">
      <c r="B132" s="4"/>
      <c r="C132" s="6"/>
      <c r="D132" s="16"/>
      <c r="E132" s="4"/>
      <c r="F132" s="10"/>
      <c r="G132" s="6"/>
      <c r="H132" s="10"/>
      <c r="I132" s="230"/>
    </row>
    <row r="133" spans="2:9" ht="11.25">
      <c r="B133" s="4"/>
      <c r="C133" s="6"/>
      <c r="D133" s="16"/>
      <c r="E133" s="4"/>
      <c r="F133" s="10"/>
      <c r="G133" s="6"/>
      <c r="H133" s="10"/>
      <c r="I133" s="230"/>
    </row>
    <row r="134" spans="2:9" ht="11.25">
      <c r="B134" s="4"/>
      <c r="C134" s="6"/>
      <c r="D134" s="16"/>
      <c r="E134" s="4"/>
      <c r="F134" s="10"/>
      <c r="G134" s="6"/>
      <c r="H134" s="10"/>
      <c r="I134" s="230"/>
    </row>
    <row r="135" spans="2:9" ht="11.25">
      <c r="B135" s="4"/>
      <c r="C135" s="6"/>
      <c r="D135" s="16"/>
      <c r="E135" s="4"/>
      <c r="F135" s="10"/>
      <c r="G135" s="6"/>
      <c r="H135" s="10"/>
      <c r="I135" s="230"/>
    </row>
    <row r="136" spans="2:9" ht="11.25">
      <c r="B136" s="4"/>
      <c r="C136" s="6"/>
      <c r="D136" s="16"/>
      <c r="E136" s="4"/>
      <c r="F136" s="10"/>
      <c r="G136" s="6"/>
      <c r="H136" s="10"/>
      <c r="I136" s="230"/>
    </row>
    <row r="137" spans="2:9" ht="11.25">
      <c r="B137" s="4"/>
      <c r="C137" s="6"/>
      <c r="D137" s="16"/>
      <c r="E137" s="4"/>
      <c r="F137" s="10"/>
      <c r="G137" s="6"/>
      <c r="H137" s="10"/>
      <c r="I137" s="230"/>
    </row>
    <row r="138" spans="2:9" ht="11.25">
      <c r="B138" s="4"/>
      <c r="C138" s="6"/>
      <c r="D138" s="16"/>
      <c r="E138" s="4"/>
      <c r="F138" s="10"/>
      <c r="G138" s="6"/>
      <c r="H138" s="10"/>
      <c r="I138" s="230"/>
    </row>
    <row r="139" spans="2:9" ht="11.25">
      <c r="B139" s="4"/>
      <c r="C139" s="6"/>
      <c r="D139" s="16"/>
      <c r="E139" s="4"/>
      <c r="F139" s="10"/>
      <c r="G139" s="6"/>
      <c r="H139" s="10"/>
      <c r="I139" s="230"/>
    </row>
    <row r="140" spans="2:9" ht="11.25">
      <c r="B140" s="4"/>
      <c r="C140" s="6"/>
      <c r="D140" s="16"/>
      <c r="E140" s="4"/>
      <c r="F140" s="10"/>
      <c r="G140" s="6"/>
      <c r="H140" s="10"/>
      <c r="I140" s="230"/>
    </row>
    <row r="141" spans="2:9" ht="11.25">
      <c r="B141" s="4"/>
      <c r="C141" s="4"/>
      <c r="D141" s="10"/>
      <c r="E141" s="4"/>
      <c r="F141" s="10"/>
      <c r="G141" s="4"/>
      <c r="H141" s="10"/>
      <c r="I141" s="11"/>
    </row>
    <row r="142" spans="2:9" ht="11.25">
      <c r="B142" s="4"/>
      <c r="C142" s="4"/>
      <c r="D142" s="10"/>
      <c r="E142" s="4"/>
      <c r="F142" s="10"/>
      <c r="G142" s="4"/>
      <c r="H142" s="10"/>
      <c r="I142" s="11"/>
    </row>
    <row r="143" spans="2:9" ht="11.25">
      <c r="B143" s="4"/>
      <c r="C143" s="4"/>
      <c r="D143" s="10"/>
      <c r="E143" s="4"/>
      <c r="F143" s="10"/>
      <c r="G143" s="4"/>
      <c r="H143" s="10"/>
      <c r="I143" s="11"/>
    </row>
    <row r="144" spans="2:9" ht="11.25">
      <c r="B144" s="4"/>
      <c r="C144" s="4"/>
      <c r="D144" s="10"/>
      <c r="E144" s="4"/>
      <c r="F144" s="10"/>
      <c r="G144" s="4"/>
      <c r="H144" s="10"/>
      <c r="I144" s="11"/>
    </row>
    <row r="145" spans="2:9" ht="11.25">
      <c r="B145" s="4"/>
      <c r="C145" s="4"/>
      <c r="D145" s="10"/>
      <c r="E145" s="4"/>
      <c r="F145" s="10"/>
      <c r="G145" s="4"/>
      <c r="H145" s="10"/>
      <c r="I145" s="11"/>
    </row>
    <row r="146" spans="2:9" ht="11.25">
      <c r="B146" s="4"/>
      <c r="C146" s="8"/>
      <c r="D146" s="12"/>
      <c r="E146" s="8"/>
      <c r="F146" s="12"/>
      <c r="G146" s="8"/>
      <c r="H146" s="12"/>
      <c r="I146" s="8"/>
    </row>
    <row r="147" spans="3:8" ht="11.25">
      <c r="C147" s="4"/>
      <c r="H147" s="10"/>
    </row>
    <row r="148" spans="3:8" ht="11.25">
      <c r="C148" s="4"/>
      <c r="H148" s="10"/>
    </row>
    <row r="149" spans="3:8" ht="11.25">
      <c r="C149" s="4"/>
      <c r="H149" s="10"/>
    </row>
    <row r="150" spans="3:8" ht="11.25">
      <c r="C150" s="4"/>
      <c r="H150" s="10"/>
    </row>
    <row r="151" spans="3:8" ht="11.25">
      <c r="C151" s="4"/>
      <c r="H151" s="10"/>
    </row>
    <row r="152" spans="3:8" ht="11.25">
      <c r="C152" s="4"/>
      <c r="H152" s="10"/>
    </row>
    <row r="153" spans="3:8" ht="11.25">
      <c r="C153" s="4"/>
      <c r="H153" s="10"/>
    </row>
    <row r="154" spans="3:8" ht="11.25">
      <c r="C154" s="4"/>
      <c r="H154" s="10"/>
    </row>
    <row r="155" spans="3:8" ht="11.25">
      <c r="C155" s="4"/>
      <c r="H155" s="10"/>
    </row>
    <row r="156" spans="3:8" ht="11.25">
      <c r="C156" s="4"/>
      <c r="H156" s="10"/>
    </row>
    <row r="157" spans="3:8" ht="11.25">
      <c r="C157" s="4"/>
      <c r="H157" s="10"/>
    </row>
    <row r="158" spans="3:8" ht="11.25">
      <c r="C158" s="4"/>
      <c r="H158" s="10"/>
    </row>
    <row r="159" spans="3:8" ht="11.25">
      <c r="C159" s="4"/>
      <c r="H159" s="10"/>
    </row>
    <row r="160" spans="3:8" ht="11.25">
      <c r="C160" s="4"/>
      <c r="H160" s="10"/>
    </row>
    <row r="161" ht="11.25">
      <c r="H161" s="10"/>
    </row>
    <row r="162" ht="11.25">
      <c r="H162" s="10"/>
    </row>
    <row r="163" ht="11.25">
      <c r="H163" s="10"/>
    </row>
    <row r="164" ht="11.25">
      <c r="H164" s="10"/>
    </row>
    <row r="165" ht="11.25">
      <c r="H165" s="10"/>
    </row>
    <row r="166" ht="11.25">
      <c r="H166" s="10"/>
    </row>
    <row r="167" ht="11.25">
      <c r="H167" s="10"/>
    </row>
    <row r="168" ht="11.25">
      <c r="H168" s="10"/>
    </row>
    <row r="169" ht="11.25">
      <c r="H169" s="10"/>
    </row>
    <row r="170" ht="11.25">
      <c r="H170" s="10"/>
    </row>
    <row r="171" ht="11.25">
      <c r="H171" s="10"/>
    </row>
    <row r="172" ht="11.25">
      <c r="H172" s="10"/>
    </row>
    <row r="173" ht="11.25">
      <c r="H173" s="10"/>
    </row>
    <row r="174" ht="11.25">
      <c r="H174" s="10"/>
    </row>
    <row r="175" ht="11.25">
      <c r="H175" s="10"/>
    </row>
    <row r="176" ht="11.25">
      <c r="H176" s="10"/>
    </row>
    <row r="177" ht="11.25">
      <c r="H177" s="10"/>
    </row>
    <row r="178" ht="11.25">
      <c r="H178" s="10"/>
    </row>
    <row r="179" ht="11.25">
      <c r="H179" s="10"/>
    </row>
    <row r="180" ht="11.25">
      <c r="H180" s="10"/>
    </row>
    <row r="181" ht="11.25">
      <c r="H181" s="10"/>
    </row>
    <row r="182" ht="11.25">
      <c r="H182" s="10"/>
    </row>
  </sheetData>
  <sheetProtection/>
  <mergeCells count="16">
    <mergeCell ref="A1:J1"/>
    <mergeCell ref="A114:B114"/>
    <mergeCell ref="A3:B5"/>
    <mergeCell ref="A61:B63"/>
    <mergeCell ref="A112:B112"/>
    <mergeCell ref="A113:B113"/>
    <mergeCell ref="I3:J5"/>
    <mergeCell ref="I61:J63"/>
    <mergeCell ref="C61:F62"/>
    <mergeCell ref="C3:F4"/>
    <mergeCell ref="G3:H5"/>
    <mergeCell ref="G61:H63"/>
    <mergeCell ref="C5:D5"/>
    <mergeCell ref="E5:F5"/>
    <mergeCell ref="C63:D63"/>
    <mergeCell ref="E63:F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0" r:id="rId1"/>
  <rowBreaks count="1" manualBreakCount="1">
    <brk id="59" max="255" man="1"/>
  </rowBreaks>
  <ignoredErrors>
    <ignoredError sqref="I6:I58 I64:J110" unlockedFormula="1"/>
    <ignoredError sqref="C112:F113 G112:G11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2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3.57421875" style="1" customWidth="1"/>
    <col min="2" max="2" width="23.140625" style="1" customWidth="1"/>
    <col min="3" max="3" width="8.7109375" style="1" hidden="1" customWidth="1"/>
    <col min="4" max="4" width="3.140625" style="3" hidden="1" customWidth="1"/>
    <col min="5" max="5" width="10.28125" style="1" customWidth="1"/>
    <col min="6" max="6" width="3.421875" style="3" customWidth="1"/>
    <col min="7" max="7" width="7.8515625" style="1" customWidth="1"/>
    <col min="8" max="8" width="3.421875" style="3" customWidth="1"/>
    <col min="9" max="9" width="8.421875" style="1" customWidth="1"/>
    <col min="10" max="10" width="3.28125" style="3" customWidth="1"/>
    <col min="11" max="11" width="5.00390625" style="1" customWidth="1"/>
    <col min="12" max="16384" width="11.421875" style="1" customWidth="1"/>
  </cols>
  <sheetData>
    <row r="1" spans="1:10" ht="25.5" customHeight="1">
      <c r="A1" s="563" t="s">
        <v>168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9.75" customHeight="1">
      <c r="A3" s="562" t="s">
        <v>86</v>
      </c>
      <c r="B3" s="562"/>
      <c r="C3" s="561" t="s">
        <v>5</v>
      </c>
      <c r="D3" s="561"/>
      <c r="E3" s="562" t="s">
        <v>152</v>
      </c>
      <c r="F3" s="562"/>
      <c r="G3" s="562"/>
      <c r="H3" s="562"/>
      <c r="I3" s="561" t="s">
        <v>89</v>
      </c>
      <c r="J3" s="561"/>
    </row>
    <row r="4" spans="1:10" ht="13.5" customHeight="1">
      <c r="A4" s="562"/>
      <c r="B4" s="562"/>
      <c r="C4" s="561"/>
      <c r="D4" s="561"/>
      <c r="E4" s="562"/>
      <c r="F4" s="562"/>
      <c r="G4" s="562"/>
      <c r="H4" s="562"/>
      <c r="I4" s="561"/>
      <c r="J4" s="561"/>
    </row>
    <row r="5" spans="1:12" s="2" customFormat="1" ht="25.5" customHeight="1">
      <c r="A5" s="562"/>
      <c r="B5" s="562"/>
      <c r="C5" s="561"/>
      <c r="D5" s="561"/>
      <c r="E5" s="562" t="s">
        <v>6</v>
      </c>
      <c r="F5" s="562"/>
      <c r="G5" s="562" t="s">
        <v>4</v>
      </c>
      <c r="H5" s="562"/>
      <c r="I5" s="561"/>
      <c r="J5" s="561"/>
      <c r="K5" s="72"/>
      <c r="L5" s="72"/>
    </row>
    <row r="6" spans="1:10" ht="11.25">
      <c r="A6" s="21">
        <v>1</v>
      </c>
      <c r="B6" s="136" t="s">
        <v>15</v>
      </c>
      <c r="C6" s="6">
        <v>3</v>
      </c>
      <c r="D6" s="16"/>
      <c r="E6" s="132">
        <v>33</v>
      </c>
      <c r="F6" s="20"/>
      <c r="G6" s="6">
        <v>1</v>
      </c>
      <c r="H6" s="16"/>
      <c r="I6" s="42">
        <f>E6+G6</f>
        <v>34</v>
      </c>
      <c r="J6" s="20" t="str">
        <f>IF(OR(F6="(e)",H6="(e)"),"(e)"," ")</f>
        <v> </v>
      </c>
    </row>
    <row r="7" spans="1:10" ht="11.25">
      <c r="A7" s="21">
        <v>2</v>
      </c>
      <c r="B7" s="137" t="s">
        <v>16</v>
      </c>
      <c r="C7" s="6">
        <v>0</v>
      </c>
      <c r="D7" s="16"/>
      <c r="E7" s="51">
        <v>13</v>
      </c>
      <c r="F7" s="22"/>
      <c r="G7" s="6">
        <v>0</v>
      </c>
      <c r="H7" s="16"/>
      <c r="I7" s="43">
        <f aca="true" t="shared" si="0" ref="I7:I58">E7+G7</f>
        <v>13</v>
      </c>
      <c r="J7" s="22" t="str">
        <f aca="true" t="shared" si="1" ref="J7:J58">IF(OR(F7="(e)",H7="(e)"),"(e)"," ")</f>
        <v> </v>
      </c>
    </row>
    <row r="8" spans="1:10" ht="11.25">
      <c r="A8" s="21">
        <v>3</v>
      </c>
      <c r="B8" s="137" t="s">
        <v>17</v>
      </c>
      <c r="C8" s="6">
        <v>1</v>
      </c>
      <c r="D8" s="16"/>
      <c r="E8" s="51">
        <v>7</v>
      </c>
      <c r="F8" s="22"/>
      <c r="G8" s="6">
        <v>0</v>
      </c>
      <c r="H8" s="16"/>
      <c r="I8" s="43">
        <f t="shared" si="0"/>
        <v>7</v>
      </c>
      <c r="J8" s="22" t="str">
        <f t="shared" si="1"/>
        <v> </v>
      </c>
    </row>
    <row r="9" spans="1:10" ht="11.25">
      <c r="A9" s="21">
        <v>4</v>
      </c>
      <c r="B9" s="137" t="s">
        <v>101</v>
      </c>
      <c r="C9" s="6">
        <v>0</v>
      </c>
      <c r="D9" s="16"/>
      <c r="E9" s="51">
        <v>2</v>
      </c>
      <c r="F9" s="22"/>
      <c r="G9" s="6">
        <v>0</v>
      </c>
      <c r="H9" s="16"/>
      <c r="I9" s="43">
        <f t="shared" si="0"/>
        <v>2</v>
      </c>
      <c r="J9" s="22" t="str">
        <f t="shared" si="1"/>
        <v> </v>
      </c>
    </row>
    <row r="10" spans="1:10" ht="11.25">
      <c r="A10" s="21">
        <v>5</v>
      </c>
      <c r="B10" s="137" t="s">
        <v>102</v>
      </c>
      <c r="C10" s="6">
        <v>0</v>
      </c>
      <c r="D10" s="16" t="s">
        <v>100</v>
      </c>
      <c r="E10" s="51">
        <v>0</v>
      </c>
      <c r="F10" s="22" t="s">
        <v>100</v>
      </c>
      <c r="G10" s="6">
        <v>0</v>
      </c>
      <c r="H10" s="16" t="s">
        <v>100</v>
      </c>
      <c r="I10" s="43">
        <f t="shared" si="0"/>
        <v>0</v>
      </c>
      <c r="J10" s="22" t="str">
        <f t="shared" si="1"/>
        <v>(e)</v>
      </c>
    </row>
    <row r="11" spans="1:10" ht="11.25">
      <c r="A11" s="21">
        <v>6</v>
      </c>
      <c r="B11" s="137" t="s">
        <v>103</v>
      </c>
      <c r="C11" s="6">
        <v>10</v>
      </c>
      <c r="D11" s="16"/>
      <c r="E11" s="51">
        <v>0</v>
      </c>
      <c r="F11" s="22"/>
      <c r="G11" s="6">
        <v>0</v>
      </c>
      <c r="H11" s="16"/>
      <c r="I11" s="43">
        <f t="shared" si="0"/>
        <v>0</v>
      </c>
      <c r="J11" s="22" t="str">
        <f t="shared" si="1"/>
        <v> </v>
      </c>
    </row>
    <row r="12" spans="1:10" ht="11.25">
      <c r="A12" s="21">
        <v>7</v>
      </c>
      <c r="B12" s="137" t="s">
        <v>18</v>
      </c>
      <c r="C12" s="6">
        <v>0</v>
      </c>
      <c r="D12" s="16"/>
      <c r="E12" s="51">
        <v>0</v>
      </c>
      <c r="F12" s="22"/>
      <c r="G12" s="6">
        <v>0</v>
      </c>
      <c r="H12" s="16"/>
      <c r="I12" s="43">
        <f t="shared" si="0"/>
        <v>0</v>
      </c>
      <c r="J12" s="22" t="str">
        <f t="shared" si="1"/>
        <v> </v>
      </c>
    </row>
    <row r="13" spans="1:10" ht="11.25">
      <c r="A13" s="21">
        <v>8</v>
      </c>
      <c r="B13" s="137" t="s">
        <v>19</v>
      </c>
      <c r="C13" s="6">
        <v>0</v>
      </c>
      <c r="D13" s="16"/>
      <c r="E13" s="51">
        <v>9</v>
      </c>
      <c r="F13" s="22"/>
      <c r="G13" s="6">
        <v>0</v>
      </c>
      <c r="H13" s="16"/>
      <c r="I13" s="43">
        <f t="shared" si="0"/>
        <v>9</v>
      </c>
      <c r="J13" s="22" t="str">
        <f t="shared" si="1"/>
        <v> </v>
      </c>
    </row>
    <row r="14" spans="1:10" ht="11.25">
      <c r="A14" s="21">
        <v>9</v>
      </c>
      <c r="B14" s="137" t="s">
        <v>20</v>
      </c>
      <c r="C14" s="6">
        <v>0</v>
      </c>
      <c r="D14" s="16"/>
      <c r="E14" s="51">
        <v>1</v>
      </c>
      <c r="F14" s="22"/>
      <c r="G14" s="6">
        <v>0</v>
      </c>
      <c r="H14" s="16"/>
      <c r="I14" s="43">
        <f t="shared" si="0"/>
        <v>1</v>
      </c>
      <c r="J14" s="22" t="str">
        <f t="shared" si="1"/>
        <v> </v>
      </c>
    </row>
    <row r="15" spans="1:10" ht="11.25">
      <c r="A15" s="21">
        <v>10</v>
      </c>
      <c r="B15" s="137" t="s">
        <v>21</v>
      </c>
      <c r="C15" s="6">
        <v>1</v>
      </c>
      <c r="D15" s="16"/>
      <c r="E15" s="51">
        <v>11</v>
      </c>
      <c r="F15" s="22"/>
      <c r="G15" s="6">
        <v>0</v>
      </c>
      <c r="H15" s="16"/>
      <c r="I15" s="43">
        <f t="shared" si="0"/>
        <v>11</v>
      </c>
      <c r="J15" s="22" t="str">
        <f t="shared" si="1"/>
        <v> </v>
      </c>
    </row>
    <row r="16" spans="1:10" ht="11.25">
      <c r="A16" s="21">
        <v>11</v>
      </c>
      <c r="B16" s="137" t="s">
        <v>22</v>
      </c>
      <c r="C16" s="6">
        <v>3</v>
      </c>
      <c r="D16" s="16"/>
      <c r="E16" s="51">
        <v>0</v>
      </c>
      <c r="F16" s="22"/>
      <c r="G16" s="6">
        <v>0</v>
      </c>
      <c r="H16" s="16"/>
      <c r="I16" s="43">
        <f t="shared" si="0"/>
        <v>0</v>
      </c>
      <c r="J16" s="22" t="str">
        <f t="shared" si="1"/>
        <v> </v>
      </c>
    </row>
    <row r="17" spans="1:10" ht="11.25">
      <c r="A17" s="21">
        <v>12</v>
      </c>
      <c r="B17" s="137" t="s">
        <v>23</v>
      </c>
      <c r="C17" s="6">
        <v>0</v>
      </c>
      <c r="D17" s="16"/>
      <c r="E17" s="51">
        <v>12</v>
      </c>
      <c r="F17" s="22"/>
      <c r="G17" s="6">
        <v>0</v>
      </c>
      <c r="H17" s="16"/>
      <c r="I17" s="43">
        <f t="shared" si="0"/>
        <v>12</v>
      </c>
      <c r="J17" s="22" t="str">
        <f t="shared" si="1"/>
        <v> </v>
      </c>
    </row>
    <row r="18" spans="1:10" ht="11.25">
      <c r="A18" s="21">
        <v>13</v>
      </c>
      <c r="B18" s="137" t="s">
        <v>104</v>
      </c>
      <c r="C18" s="6">
        <v>13</v>
      </c>
      <c r="D18" s="16"/>
      <c r="E18" s="51">
        <v>31</v>
      </c>
      <c r="F18" s="22"/>
      <c r="G18" s="6">
        <v>0</v>
      </c>
      <c r="H18" s="16"/>
      <c r="I18" s="43">
        <f t="shared" si="0"/>
        <v>31</v>
      </c>
      <c r="J18" s="22" t="str">
        <f t="shared" si="1"/>
        <v> </v>
      </c>
    </row>
    <row r="19" spans="1:10" ht="11.25">
      <c r="A19" s="21">
        <v>14</v>
      </c>
      <c r="B19" s="137" t="s">
        <v>24</v>
      </c>
      <c r="C19" s="6">
        <v>0</v>
      </c>
      <c r="D19" s="16"/>
      <c r="E19" s="51">
        <v>21</v>
      </c>
      <c r="F19" s="22"/>
      <c r="G19" s="6">
        <v>2</v>
      </c>
      <c r="H19" s="16"/>
      <c r="I19" s="43">
        <f t="shared" si="0"/>
        <v>23</v>
      </c>
      <c r="J19" s="22" t="str">
        <f t="shared" si="1"/>
        <v> </v>
      </c>
    </row>
    <row r="20" spans="1:10" ht="11.25">
      <c r="A20" s="21">
        <v>15</v>
      </c>
      <c r="B20" s="137" t="s">
        <v>25</v>
      </c>
      <c r="C20" s="6">
        <v>0</v>
      </c>
      <c r="D20" s="16"/>
      <c r="E20" s="51">
        <v>2</v>
      </c>
      <c r="F20" s="22"/>
      <c r="G20" s="6">
        <v>2</v>
      </c>
      <c r="H20" s="16"/>
      <c r="I20" s="43">
        <f t="shared" si="0"/>
        <v>4</v>
      </c>
      <c r="J20" s="22" t="str">
        <f t="shared" si="1"/>
        <v> </v>
      </c>
    </row>
    <row r="21" spans="1:10" ht="11.25">
      <c r="A21" s="21">
        <v>16</v>
      </c>
      <c r="B21" s="137" t="s">
        <v>26</v>
      </c>
      <c r="C21" s="6">
        <v>0</v>
      </c>
      <c r="D21" s="16"/>
      <c r="E21" s="51">
        <v>19</v>
      </c>
      <c r="F21" s="22"/>
      <c r="G21" s="6">
        <v>0</v>
      </c>
      <c r="H21" s="16"/>
      <c r="I21" s="43">
        <f t="shared" si="0"/>
        <v>19</v>
      </c>
      <c r="J21" s="22" t="str">
        <f t="shared" si="1"/>
        <v> </v>
      </c>
    </row>
    <row r="22" spans="1:10" ht="11.25">
      <c r="A22" s="21">
        <v>17</v>
      </c>
      <c r="B22" s="137" t="s">
        <v>105</v>
      </c>
      <c r="C22" s="6">
        <v>0</v>
      </c>
      <c r="D22" s="16"/>
      <c r="E22" s="51">
        <v>10</v>
      </c>
      <c r="F22" s="22"/>
      <c r="G22" s="6">
        <v>2</v>
      </c>
      <c r="H22" s="16"/>
      <c r="I22" s="43">
        <f t="shared" si="0"/>
        <v>12</v>
      </c>
      <c r="J22" s="22" t="str">
        <f t="shared" si="1"/>
        <v> </v>
      </c>
    </row>
    <row r="23" spans="1:10" ht="11.25">
      <c r="A23" s="21">
        <v>18</v>
      </c>
      <c r="B23" s="137" t="s">
        <v>27</v>
      </c>
      <c r="C23" s="6">
        <v>1</v>
      </c>
      <c r="D23" s="16"/>
      <c r="E23" s="51">
        <v>8</v>
      </c>
      <c r="F23" s="22"/>
      <c r="G23" s="6">
        <v>1</v>
      </c>
      <c r="H23" s="16"/>
      <c r="I23" s="43">
        <f t="shared" si="0"/>
        <v>9</v>
      </c>
      <c r="J23" s="22" t="str">
        <f t="shared" si="1"/>
        <v> </v>
      </c>
    </row>
    <row r="24" spans="1:10" ht="11.25">
      <c r="A24" s="21">
        <v>19</v>
      </c>
      <c r="B24" s="137" t="s">
        <v>28</v>
      </c>
      <c r="C24" s="6">
        <v>0</v>
      </c>
      <c r="D24" s="16"/>
      <c r="E24" s="51">
        <v>2</v>
      </c>
      <c r="F24" s="22"/>
      <c r="G24" s="6">
        <v>0</v>
      </c>
      <c r="H24" s="16"/>
      <c r="I24" s="43">
        <f t="shared" si="0"/>
        <v>2</v>
      </c>
      <c r="J24" s="22" t="str">
        <f t="shared" si="1"/>
        <v> </v>
      </c>
    </row>
    <row r="25" spans="1:10" ht="11.25">
      <c r="A25" s="21" t="s">
        <v>8</v>
      </c>
      <c r="B25" s="137" t="s">
        <v>29</v>
      </c>
      <c r="C25" s="6">
        <v>0</v>
      </c>
      <c r="D25" s="16"/>
      <c r="E25" s="51">
        <v>0</v>
      </c>
      <c r="F25" s="22"/>
      <c r="G25" s="6">
        <v>0</v>
      </c>
      <c r="H25" s="16"/>
      <c r="I25" s="43">
        <f t="shared" si="0"/>
        <v>0</v>
      </c>
      <c r="J25" s="22" t="str">
        <f t="shared" si="1"/>
        <v> </v>
      </c>
    </row>
    <row r="26" spans="1:10" ht="11.25">
      <c r="A26" s="21" t="s">
        <v>76</v>
      </c>
      <c r="B26" s="137" t="s">
        <v>106</v>
      </c>
      <c r="C26" s="6">
        <v>0</v>
      </c>
      <c r="D26" s="16"/>
      <c r="E26" s="51">
        <v>1</v>
      </c>
      <c r="F26" s="22"/>
      <c r="G26" s="6">
        <v>0</v>
      </c>
      <c r="H26" s="16"/>
      <c r="I26" s="43">
        <f t="shared" si="0"/>
        <v>1</v>
      </c>
      <c r="J26" s="22" t="str">
        <f t="shared" si="1"/>
        <v> </v>
      </c>
    </row>
    <row r="27" spans="1:10" ht="11.25">
      <c r="A27" s="21">
        <v>21</v>
      </c>
      <c r="B27" s="137" t="s">
        <v>107</v>
      </c>
      <c r="C27" s="6">
        <v>0</v>
      </c>
      <c r="D27" s="16"/>
      <c r="E27" s="51">
        <v>25</v>
      </c>
      <c r="F27" s="22"/>
      <c r="G27" s="6">
        <v>1</v>
      </c>
      <c r="H27" s="16"/>
      <c r="I27" s="43">
        <f t="shared" si="0"/>
        <v>26</v>
      </c>
      <c r="J27" s="22" t="str">
        <f t="shared" si="1"/>
        <v> </v>
      </c>
    </row>
    <row r="28" spans="1:10" ht="11.25">
      <c r="A28" s="21">
        <v>22</v>
      </c>
      <c r="B28" s="137" t="s">
        <v>108</v>
      </c>
      <c r="C28" s="6">
        <v>0</v>
      </c>
      <c r="D28" s="16"/>
      <c r="E28" s="51">
        <v>16</v>
      </c>
      <c r="F28" s="22"/>
      <c r="G28" s="6">
        <v>2</v>
      </c>
      <c r="H28" s="16"/>
      <c r="I28" s="43">
        <f t="shared" si="0"/>
        <v>18</v>
      </c>
      <c r="J28" s="22" t="str">
        <f t="shared" si="1"/>
        <v> </v>
      </c>
    </row>
    <row r="29" spans="1:10" ht="11.25">
      <c r="A29" s="21">
        <v>23</v>
      </c>
      <c r="B29" s="137" t="s">
        <v>30</v>
      </c>
      <c r="C29" s="6">
        <v>1</v>
      </c>
      <c r="D29" s="16"/>
      <c r="E29" s="51">
        <v>1</v>
      </c>
      <c r="F29" s="22"/>
      <c r="G29" s="6">
        <v>0</v>
      </c>
      <c r="H29" s="16"/>
      <c r="I29" s="43">
        <f t="shared" si="0"/>
        <v>1</v>
      </c>
      <c r="J29" s="22" t="str">
        <f t="shared" si="1"/>
        <v> </v>
      </c>
    </row>
    <row r="30" spans="1:10" ht="11.25">
      <c r="A30" s="21">
        <v>24</v>
      </c>
      <c r="B30" s="137" t="s">
        <v>31</v>
      </c>
      <c r="C30" s="6">
        <v>0</v>
      </c>
      <c r="D30" s="16"/>
      <c r="E30" s="51">
        <v>6</v>
      </c>
      <c r="F30" s="22"/>
      <c r="G30" s="6">
        <v>0</v>
      </c>
      <c r="H30" s="16"/>
      <c r="I30" s="43">
        <f t="shared" si="0"/>
        <v>6</v>
      </c>
      <c r="J30" s="22" t="str">
        <f t="shared" si="1"/>
        <v> </v>
      </c>
    </row>
    <row r="31" spans="1:10" ht="11.25">
      <c r="A31" s="21">
        <v>25</v>
      </c>
      <c r="B31" s="137" t="s">
        <v>32</v>
      </c>
      <c r="C31" s="6">
        <v>0</v>
      </c>
      <c r="D31" s="16"/>
      <c r="E31" s="51">
        <v>29</v>
      </c>
      <c r="F31" s="22"/>
      <c r="G31" s="6">
        <v>0</v>
      </c>
      <c r="H31" s="16"/>
      <c r="I31" s="43">
        <f t="shared" si="0"/>
        <v>29</v>
      </c>
      <c r="J31" s="22" t="str">
        <f t="shared" si="1"/>
        <v> </v>
      </c>
    </row>
    <row r="32" spans="1:10" ht="11.25">
      <c r="A32" s="21">
        <v>26</v>
      </c>
      <c r="B32" s="137" t="s">
        <v>33</v>
      </c>
      <c r="C32" s="6">
        <v>2</v>
      </c>
      <c r="D32" s="16"/>
      <c r="E32" s="51">
        <v>17</v>
      </c>
      <c r="F32" s="22"/>
      <c r="G32" s="6">
        <v>0</v>
      </c>
      <c r="H32" s="16"/>
      <c r="I32" s="43">
        <f t="shared" si="0"/>
        <v>17</v>
      </c>
      <c r="J32" s="22" t="str">
        <f t="shared" si="1"/>
        <v> </v>
      </c>
    </row>
    <row r="33" spans="1:10" ht="11.25">
      <c r="A33" s="21">
        <v>27</v>
      </c>
      <c r="B33" s="137" t="s">
        <v>34</v>
      </c>
      <c r="C33" s="6">
        <v>1</v>
      </c>
      <c r="D33" s="16"/>
      <c r="E33" s="51">
        <v>11</v>
      </c>
      <c r="F33" s="22"/>
      <c r="G33" s="6">
        <v>0</v>
      </c>
      <c r="H33" s="16"/>
      <c r="I33" s="43">
        <f t="shared" si="0"/>
        <v>11</v>
      </c>
      <c r="J33" s="22" t="str">
        <f t="shared" si="1"/>
        <v> </v>
      </c>
    </row>
    <row r="34" spans="1:10" ht="11.25">
      <c r="A34" s="21">
        <v>28</v>
      </c>
      <c r="B34" s="137" t="s">
        <v>109</v>
      </c>
      <c r="C34" s="6">
        <v>1</v>
      </c>
      <c r="D34" s="16"/>
      <c r="E34" s="51">
        <v>18</v>
      </c>
      <c r="F34" s="22"/>
      <c r="G34" s="6">
        <v>0</v>
      </c>
      <c r="H34" s="16"/>
      <c r="I34" s="43">
        <f t="shared" si="0"/>
        <v>18</v>
      </c>
      <c r="J34" s="22" t="str">
        <f t="shared" si="1"/>
        <v> </v>
      </c>
    </row>
    <row r="35" spans="1:10" ht="11.25">
      <c r="A35" s="21">
        <v>29</v>
      </c>
      <c r="B35" s="137" t="s">
        <v>35</v>
      </c>
      <c r="C35" s="6">
        <v>0</v>
      </c>
      <c r="D35" s="16"/>
      <c r="E35" s="51">
        <v>36</v>
      </c>
      <c r="F35" s="22"/>
      <c r="G35" s="6">
        <v>2</v>
      </c>
      <c r="H35" s="16"/>
      <c r="I35" s="43">
        <f t="shared" si="0"/>
        <v>38</v>
      </c>
      <c r="J35" s="22" t="str">
        <f t="shared" si="1"/>
        <v> </v>
      </c>
    </row>
    <row r="36" spans="1:10" ht="11.25">
      <c r="A36" s="21">
        <v>30</v>
      </c>
      <c r="B36" s="137" t="s">
        <v>36</v>
      </c>
      <c r="C36" s="6">
        <v>0</v>
      </c>
      <c r="D36" s="16"/>
      <c r="E36" s="51">
        <v>0</v>
      </c>
      <c r="F36" s="22"/>
      <c r="G36" s="6">
        <v>0</v>
      </c>
      <c r="H36" s="16"/>
      <c r="I36" s="43">
        <f t="shared" si="0"/>
        <v>0</v>
      </c>
      <c r="J36" s="22" t="str">
        <f t="shared" si="1"/>
        <v> </v>
      </c>
    </row>
    <row r="37" spans="1:10" ht="11.25">
      <c r="A37" s="21">
        <v>31</v>
      </c>
      <c r="B37" s="137" t="s">
        <v>110</v>
      </c>
      <c r="C37" s="6">
        <v>2</v>
      </c>
      <c r="D37" s="16"/>
      <c r="E37" s="51">
        <v>45</v>
      </c>
      <c r="F37" s="22"/>
      <c r="G37" s="6">
        <v>1</v>
      </c>
      <c r="H37" s="16"/>
      <c r="I37" s="43">
        <f t="shared" si="0"/>
        <v>46</v>
      </c>
      <c r="J37" s="22" t="str">
        <f t="shared" si="1"/>
        <v> </v>
      </c>
    </row>
    <row r="38" spans="1:10" ht="11.25">
      <c r="A38" s="21">
        <v>32</v>
      </c>
      <c r="B38" s="137" t="s">
        <v>37</v>
      </c>
      <c r="C38" s="6">
        <v>1</v>
      </c>
      <c r="D38" s="16"/>
      <c r="E38" s="51">
        <v>3</v>
      </c>
      <c r="F38" s="22"/>
      <c r="G38" s="6">
        <v>0</v>
      </c>
      <c r="H38" s="16"/>
      <c r="I38" s="43">
        <f t="shared" si="0"/>
        <v>3</v>
      </c>
      <c r="J38" s="22" t="str">
        <f t="shared" si="1"/>
        <v> </v>
      </c>
    </row>
    <row r="39" spans="1:10" ht="11.25">
      <c r="A39" s="21">
        <v>33</v>
      </c>
      <c r="B39" s="137" t="s">
        <v>38</v>
      </c>
      <c r="C39" s="6">
        <v>3</v>
      </c>
      <c r="D39" s="16"/>
      <c r="E39" s="51">
        <v>32</v>
      </c>
      <c r="F39" s="22"/>
      <c r="G39" s="6">
        <v>1</v>
      </c>
      <c r="H39" s="16"/>
      <c r="I39" s="43">
        <f t="shared" si="0"/>
        <v>33</v>
      </c>
      <c r="J39" s="22" t="str">
        <f t="shared" si="1"/>
        <v> </v>
      </c>
    </row>
    <row r="40" spans="1:10" ht="11.25">
      <c r="A40" s="21">
        <v>34</v>
      </c>
      <c r="B40" s="137" t="s">
        <v>39</v>
      </c>
      <c r="C40" s="6">
        <v>6</v>
      </c>
      <c r="D40" s="16"/>
      <c r="E40" s="51">
        <v>5</v>
      </c>
      <c r="F40" s="22"/>
      <c r="G40" s="6">
        <v>0</v>
      </c>
      <c r="H40" s="16"/>
      <c r="I40" s="43">
        <f t="shared" si="0"/>
        <v>5</v>
      </c>
      <c r="J40" s="22" t="str">
        <f t="shared" si="1"/>
        <v> </v>
      </c>
    </row>
    <row r="41" spans="1:10" ht="11.25">
      <c r="A41" s="21">
        <v>35</v>
      </c>
      <c r="B41" s="137" t="s">
        <v>111</v>
      </c>
      <c r="C41" s="6">
        <v>0</v>
      </c>
      <c r="D41" s="16"/>
      <c r="E41" s="51">
        <v>36</v>
      </c>
      <c r="F41" s="22"/>
      <c r="G41" s="6">
        <v>33</v>
      </c>
      <c r="H41" s="16"/>
      <c r="I41" s="43">
        <f t="shared" si="0"/>
        <v>69</v>
      </c>
      <c r="J41" s="22" t="str">
        <f t="shared" si="1"/>
        <v> </v>
      </c>
    </row>
    <row r="42" spans="1:10" ht="11.25">
      <c r="A42" s="21">
        <v>36</v>
      </c>
      <c r="B42" s="137" t="s">
        <v>40</v>
      </c>
      <c r="C42" s="6">
        <v>1</v>
      </c>
      <c r="D42" s="16"/>
      <c r="E42" s="51">
        <v>14</v>
      </c>
      <c r="F42" s="22"/>
      <c r="G42" s="6">
        <v>0</v>
      </c>
      <c r="H42" s="16"/>
      <c r="I42" s="43">
        <f t="shared" si="0"/>
        <v>14</v>
      </c>
      <c r="J42" s="22" t="str">
        <f t="shared" si="1"/>
        <v> </v>
      </c>
    </row>
    <row r="43" spans="1:10" ht="11.25">
      <c r="A43" s="21">
        <v>37</v>
      </c>
      <c r="B43" s="137" t="s">
        <v>112</v>
      </c>
      <c r="C43" s="6">
        <v>1</v>
      </c>
      <c r="D43" s="16"/>
      <c r="E43" s="51">
        <v>14</v>
      </c>
      <c r="F43" s="22"/>
      <c r="G43" s="6">
        <v>0</v>
      </c>
      <c r="H43" s="16"/>
      <c r="I43" s="43">
        <f t="shared" si="0"/>
        <v>14</v>
      </c>
      <c r="J43" s="22" t="str">
        <f t="shared" si="1"/>
        <v> </v>
      </c>
    </row>
    <row r="44" spans="1:10" ht="11.25">
      <c r="A44" s="21">
        <v>38</v>
      </c>
      <c r="B44" s="137" t="s">
        <v>41</v>
      </c>
      <c r="C44" s="6">
        <v>2</v>
      </c>
      <c r="D44" s="16"/>
      <c r="E44" s="51">
        <v>113</v>
      </c>
      <c r="F44" s="22"/>
      <c r="G44" s="6">
        <v>7</v>
      </c>
      <c r="H44" s="16"/>
      <c r="I44" s="43">
        <f t="shared" si="0"/>
        <v>120</v>
      </c>
      <c r="J44" s="22" t="str">
        <f t="shared" si="1"/>
        <v> </v>
      </c>
    </row>
    <row r="45" spans="1:10" ht="11.25">
      <c r="A45" s="21">
        <v>39</v>
      </c>
      <c r="B45" s="137" t="s">
        <v>42</v>
      </c>
      <c r="C45" s="6">
        <v>0</v>
      </c>
      <c r="D45" s="16"/>
      <c r="E45" s="51">
        <v>2</v>
      </c>
      <c r="F45" s="22"/>
      <c r="G45" s="6">
        <v>0</v>
      </c>
      <c r="H45" s="16"/>
      <c r="I45" s="43">
        <f t="shared" si="0"/>
        <v>2</v>
      </c>
      <c r="J45" s="22" t="str">
        <f t="shared" si="1"/>
        <v> </v>
      </c>
    </row>
    <row r="46" spans="1:10" ht="11.25">
      <c r="A46" s="21">
        <v>40</v>
      </c>
      <c r="B46" s="137" t="s">
        <v>43</v>
      </c>
      <c r="C46" s="6">
        <v>0</v>
      </c>
      <c r="D46" s="16"/>
      <c r="E46" s="51">
        <v>4</v>
      </c>
      <c r="F46" s="22"/>
      <c r="G46" s="6">
        <v>0</v>
      </c>
      <c r="H46" s="16"/>
      <c r="I46" s="43">
        <f t="shared" si="0"/>
        <v>4</v>
      </c>
      <c r="J46" s="22" t="str">
        <f t="shared" si="1"/>
        <v> </v>
      </c>
    </row>
    <row r="47" spans="1:10" ht="11.25">
      <c r="A47" s="21">
        <v>41</v>
      </c>
      <c r="B47" s="137" t="s">
        <v>113</v>
      </c>
      <c r="C47" s="6">
        <v>0</v>
      </c>
      <c r="D47" s="16"/>
      <c r="E47" s="51">
        <v>20</v>
      </c>
      <c r="F47" s="22"/>
      <c r="G47" s="6">
        <v>0</v>
      </c>
      <c r="H47" s="16"/>
      <c r="I47" s="43">
        <f t="shared" si="0"/>
        <v>20</v>
      </c>
      <c r="J47" s="22" t="str">
        <f t="shared" si="1"/>
        <v> </v>
      </c>
    </row>
    <row r="48" spans="1:10" ht="11.25">
      <c r="A48" s="21">
        <v>42</v>
      </c>
      <c r="B48" s="137" t="s">
        <v>44</v>
      </c>
      <c r="C48" s="6">
        <v>0</v>
      </c>
      <c r="D48" s="16"/>
      <c r="E48" s="51">
        <v>7</v>
      </c>
      <c r="F48" s="22"/>
      <c r="G48" s="6">
        <v>0</v>
      </c>
      <c r="H48" s="16"/>
      <c r="I48" s="43">
        <f t="shared" si="0"/>
        <v>7</v>
      </c>
      <c r="J48" s="22" t="str">
        <f t="shared" si="1"/>
        <v> </v>
      </c>
    </row>
    <row r="49" spans="1:10" ht="11.25">
      <c r="A49" s="21">
        <v>43</v>
      </c>
      <c r="B49" s="137" t="s">
        <v>114</v>
      </c>
      <c r="C49" s="6">
        <v>0</v>
      </c>
      <c r="D49" s="16" t="s">
        <v>100</v>
      </c>
      <c r="E49" s="51">
        <v>13</v>
      </c>
      <c r="F49" s="22" t="s">
        <v>100</v>
      </c>
      <c r="G49" s="6">
        <v>1</v>
      </c>
      <c r="H49" s="16" t="s">
        <v>100</v>
      </c>
      <c r="I49" s="43">
        <f t="shared" si="0"/>
        <v>14</v>
      </c>
      <c r="J49" s="22" t="str">
        <f t="shared" si="1"/>
        <v>(e)</v>
      </c>
    </row>
    <row r="50" spans="1:10" ht="11.25">
      <c r="A50" s="21">
        <v>44</v>
      </c>
      <c r="B50" s="137" t="s">
        <v>115</v>
      </c>
      <c r="C50" s="6">
        <v>0</v>
      </c>
      <c r="D50" s="16"/>
      <c r="E50" s="51">
        <v>73</v>
      </c>
      <c r="F50" s="22"/>
      <c r="G50" s="6">
        <v>0</v>
      </c>
      <c r="H50" s="16"/>
      <c r="I50" s="43">
        <f t="shared" si="0"/>
        <v>73</v>
      </c>
      <c r="J50" s="22" t="str">
        <f t="shared" si="1"/>
        <v> </v>
      </c>
    </row>
    <row r="51" spans="1:10" ht="11.25">
      <c r="A51" s="21">
        <v>45</v>
      </c>
      <c r="B51" s="137" t="s">
        <v>45</v>
      </c>
      <c r="C51" s="6">
        <v>0</v>
      </c>
      <c r="D51" s="16"/>
      <c r="E51" s="51">
        <v>22</v>
      </c>
      <c r="F51" s="22"/>
      <c r="G51" s="6">
        <v>10</v>
      </c>
      <c r="H51" s="16"/>
      <c r="I51" s="43">
        <f t="shared" si="0"/>
        <v>32</v>
      </c>
      <c r="J51" s="22" t="str">
        <f t="shared" si="1"/>
        <v> </v>
      </c>
    </row>
    <row r="52" spans="1:10" ht="11.25">
      <c r="A52" s="21">
        <v>46</v>
      </c>
      <c r="B52" s="137" t="s">
        <v>46</v>
      </c>
      <c r="C52" s="6">
        <v>1</v>
      </c>
      <c r="D52" s="16"/>
      <c r="E52" s="51">
        <v>3</v>
      </c>
      <c r="F52" s="22"/>
      <c r="G52" s="6">
        <v>2</v>
      </c>
      <c r="H52" s="16"/>
      <c r="I52" s="43">
        <f t="shared" si="0"/>
        <v>5</v>
      </c>
      <c r="J52" s="22" t="str">
        <f t="shared" si="1"/>
        <v> </v>
      </c>
    </row>
    <row r="53" spans="1:10" ht="11.25">
      <c r="A53" s="21">
        <v>47</v>
      </c>
      <c r="B53" s="137" t="s">
        <v>116</v>
      </c>
      <c r="C53" s="6">
        <v>1</v>
      </c>
      <c r="D53" s="16"/>
      <c r="E53" s="51">
        <v>8</v>
      </c>
      <c r="F53" s="22"/>
      <c r="G53" s="6">
        <v>0</v>
      </c>
      <c r="H53" s="16"/>
      <c r="I53" s="43">
        <f t="shared" si="0"/>
        <v>8</v>
      </c>
      <c r="J53" s="22" t="str">
        <f t="shared" si="1"/>
        <v> </v>
      </c>
    </row>
    <row r="54" spans="1:10" ht="11.25">
      <c r="A54" s="21">
        <v>48</v>
      </c>
      <c r="B54" s="137" t="s">
        <v>47</v>
      </c>
      <c r="C54" s="6">
        <v>0</v>
      </c>
      <c r="D54" s="16"/>
      <c r="E54" s="51">
        <v>0</v>
      </c>
      <c r="F54" s="22"/>
      <c r="G54" s="6">
        <v>0</v>
      </c>
      <c r="H54" s="16"/>
      <c r="I54" s="43">
        <f t="shared" si="0"/>
        <v>0</v>
      </c>
      <c r="J54" s="22" t="str">
        <f t="shared" si="1"/>
        <v> </v>
      </c>
    </row>
    <row r="55" spans="1:10" ht="11.25">
      <c r="A55" s="21">
        <v>49</v>
      </c>
      <c r="B55" s="137" t="s">
        <v>117</v>
      </c>
      <c r="C55" s="6">
        <v>0</v>
      </c>
      <c r="D55" s="16"/>
      <c r="E55" s="51">
        <v>55</v>
      </c>
      <c r="F55" s="22"/>
      <c r="G55" s="6">
        <v>1</v>
      </c>
      <c r="H55" s="16"/>
      <c r="I55" s="43">
        <f t="shared" si="0"/>
        <v>56</v>
      </c>
      <c r="J55" s="22" t="str">
        <f t="shared" si="1"/>
        <v> </v>
      </c>
    </row>
    <row r="56" spans="1:10" ht="11.25">
      <c r="A56" s="21">
        <v>50</v>
      </c>
      <c r="B56" s="137" t="s">
        <v>48</v>
      </c>
      <c r="C56" s="6">
        <v>1</v>
      </c>
      <c r="D56" s="16"/>
      <c r="E56" s="51">
        <v>6</v>
      </c>
      <c r="F56" s="22"/>
      <c r="G56" s="6">
        <v>0</v>
      </c>
      <c r="H56" s="16"/>
      <c r="I56" s="43">
        <f t="shared" si="0"/>
        <v>6</v>
      </c>
      <c r="J56" s="22" t="str">
        <f t="shared" si="1"/>
        <v> </v>
      </c>
    </row>
    <row r="57" spans="1:10" ht="11.25">
      <c r="A57" s="21">
        <v>51</v>
      </c>
      <c r="B57" s="137" t="s">
        <v>49</v>
      </c>
      <c r="C57" s="6">
        <v>1</v>
      </c>
      <c r="D57" s="16"/>
      <c r="E57" s="51">
        <v>8</v>
      </c>
      <c r="F57" s="22"/>
      <c r="G57" s="6">
        <v>1</v>
      </c>
      <c r="H57" s="16"/>
      <c r="I57" s="43">
        <f t="shared" si="0"/>
        <v>9</v>
      </c>
      <c r="J57" s="22" t="str">
        <f t="shared" si="1"/>
        <v> </v>
      </c>
    </row>
    <row r="58" spans="1:10" ht="11.25">
      <c r="A58" s="18">
        <v>52</v>
      </c>
      <c r="B58" s="138" t="s">
        <v>118</v>
      </c>
      <c r="C58" s="38">
        <v>0</v>
      </c>
      <c r="D58" s="133"/>
      <c r="E58" s="52">
        <v>1</v>
      </c>
      <c r="F58" s="23"/>
      <c r="G58" s="38">
        <v>0</v>
      </c>
      <c r="H58" s="133"/>
      <c r="I58" s="44">
        <f t="shared" si="0"/>
        <v>1</v>
      </c>
      <c r="J58" s="23" t="str">
        <f t="shared" si="1"/>
        <v> </v>
      </c>
    </row>
    <row r="59" spans="1:10" ht="11.25">
      <c r="A59" s="5" t="s">
        <v>84</v>
      </c>
      <c r="C59" s="6"/>
      <c r="D59" s="16"/>
      <c r="E59" s="6"/>
      <c r="F59" s="12"/>
      <c r="G59" s="6"/>
      <c r="H59" s="16"/>
      <c r="I59" s="8"/>
      <c r="J59" s="10"/>
    </row>
    <row r="60" spans="3:9" ht="13.5" customHeight="1">
      <c r="C60" s="4"/>
      <c r="D60" s="10"/>
      <c r="E60" s="11"/>
      <c r="F60" s="10"/>
      <c r="G60" s="134"/>
      <c r="H60" s="135"/>
      <c r="I60" s="4"/>
    </row>
    <row r="61" spans="1:10" ht="15" customHeight="1">
      <c r="A61" s="562" t="s">
        <v>86</v>
      </c>
      <c r="B61" s="562"/>
      <c r="C61" s="561" t="s">
        <v>5</v>
      </c>
      <c r="D61" s="561"/>
      <c r="E61" s="562" t="s">
        <v>99</v>
      </c>
      <c r="F61" s="562"/>
      <c r="G61" s="562"/>
      <c r="H61" s="562"/>
      <c r="I61" s="561" t="s">
        <v>88</v>
      </c>
      <c r="J61" s="561"/>
    </row>
    <row r="62" spans="1:10" ht="15.75" customHeight="1">
      <c r="A62" s="562"/>
      <c r="B62" s="562"/>
      <c r="C62" s="561"/>
      <c r="D62" s="561"/>
      <c r="E62" s="562"/>
      <c r="F62" s="562"/>
      <c r="G62" s="562"/>
      <c r="H62" s="562"/>
      <c r="I62" s="561"/>
      <c r="J62" s="561"/>
    </row>
    <row r="63" spans="1:10" ht="22.5" customHeight="1">
      <c r="A63" s="562"/>
      <c r="B63" s="562"/>
      <c r="C63" s="561"/>
      <c r="D63" s="561"/>
      <c r="E63" s="562" t="s">
        <v>6</v>
      </c>
      <c r="F63" s="562"/>
      <c r="G63" s="562" t="s">
        <v>4</v>
      </c>
      <c r="H63" s="562"/>
      <c r="I63" s="561"/>
      <c r="J63" s="561"/>
    </row>
    <row r="64" spans="1:10" ht="11.25">
      <c r="A64" s="21">
        <v>53</v>
      </c>
      <c r="B64" s="136" t="s">
        <v>50</v>
      </c>
      <c r="C64" s="6">
        <v>0</v>
      </c>
      <c r="D64" s="16"/>
      <c r="E64" s="27">
        <v>18</v>
      </c>
      <c r="F64" s="20"/>
      <c r="G64" s="6">
        <v>0</v>
      </c>
      <c r="H64" s="16"/>
      <c r="I64" s="42">
        <f>E64+G64</f>
        <v>18</v>
      </c>
      <c r="J64" s="20" t="str">
        <f aca="true" t="shared" si="2" ref="J64:J110">IF(OR(F64="(e)",H64="(e)"),"(e)"," ")</f>
        <v> </v>
      </c>
    </row>
    <row r="65" spans="1:10" ht="11.25">
      <c r="A65" s="21">
        <v>54</v>
      </c>
      <c r="B65" s="137" t="s">
        <v>119</v>
      </c>
      <c r="C65" s="6">
        <v>0</v>
      </c>
      <c r="D65" s="16"/>
      <c r="E65" s="29">
        <v>15</v>
      </c>
      <c r="F65" s="22"/>
      <c r="G65" s="6">
        <v>2</v>
      </c>
      <c r="H65" s="16"/>
      <c r="I65" s="43">
        <f aca="true" t="shared" si="3" ref="I65:I110">E65+G65</f>
        <v>17</v>
      </c>
      <c r="J65" s="22" t="str">
        <f t="shared" si="2"/>
        <v> </v>
      </c>
    </row>
    <row r="66" spans="1:10" ht="11.25">
      <c r="A66" s="21">
        <v>55</v>
      </c>
      <c r="B66" s="137" t="s">
        <v>51</v>
      </c>
      <c r="C66" s="6">
        <v>0</v>
      </c>
      <c r="D66" s="16"/>
      <c r="E66" s="29">
        <v>4</v>
      </c>
      <c r="F66" s="22"/>
      <c r="G66" s="6">
        <v>0</v>
      </c>
      <c r="H66" s="16"/>
      <c r="I66" s="43">
        <f t="shared" si="3"/>
        <v>4</v>
      </c>
      <c r="J66" s="22" t="str">
        <f t="shared" si="2"/>
        <v> </v>
      </c>
    </row>
    <row r="67" spans="1:10" ht="11.25">
      <c r="A67" s="21">
        <v>56</v>
      </c>
      <c r="B67" s="137" t="s">
        <v>52</v>
      </c>
      <c r="C67" s="6">
        <v>0</v>
      </c>
      <c r="D67" s="16"/>
      <c r="E67" s="29">
        <v>20</v>
      </c>
      <c r="F67" s="22"/>
      <c r="G67" s="6">
        <v>0</v>
      </c>
      <c r="H67" s="16"/>
      <c r="I67" s="43">
        <f t="shared" si="3"/>
        <v>20</v>
      </c>
      <c r="J67" s="22" t="str">
        <f t="shared" si="2"/>
        <v> </v>
      </c>
    </row>
    <row r="68" spans="1:10" ht="11.25">
      <c r="A68" s="21">
        <v>57</v>
      </c>
      <c r="B68" s="137" t="s">
        <v>53</v>
      </c>
      <c r="C68" s="6">
        <v>0</v>
      </c>
      <c r="D68" s="16"/>
      <c r="E68" s="29">
        <v>32</v>
      </c>
      <c r="F68" s="22"/>
      <c r="G68" s="6">
        <v>4</v>
      </c>
      <c r="H68" s="16"/>
      <c r="I68" s="43">
        <f t="shared" si="3"/>
        <v>36</v>
      </c>
      <c r="J68" s="22" t="str">
        <f t="shared" si="2"/>
        <v> </v>
      </c>
    </row>
    <row r="69" spans="1:10" ht="11.25">
      <c r="A69" s="21">
        <v>58</v>
      </c>
      <c r="B69" s="137" t="s">
        <v>54</v>
      </c>
      <c r="C69" s="6">
        <v>0</v>
      </c>
      <c r="D69" s="16" t="s">
        <v>100</v>
      </c>
      <c r="E69" s="29">
        <v>15</v>
      </c>
      <c r="F69" s="22" t="s">
        <v>100</v>
      </c>
      <c r="G69" s="6">
        <v>0</v>
      </c>
      <c r="H69" s="16" t="s">
        <v>100</v>
      </c>
      <c r="I69" s="43">
        <f t="shared" si="3"/>
        <v>15</v>
      </c>
      <c r="J69" s="22" t="str">
        <f t="shared" si="2"/>
        <v>(e)</v>
      </c>
    </row>
    <row r="70" spans="1:10" ht="11.25">
      <c r="A70" s="21">
        <v>59</v>
      </c>
      <c r="B70" s="137" t="s">
        <v>55</v>
      </c>
      <c r="C70" s="6">
        <v>8</v>
      </c>
      <c r="D70" s="16"/>
      <c r="E70" s="29">
        <v>202</v>
      </c>
      <c r="F70" s="22"/>
      <c r="G70" s="6">
        <v>2</v>
      </c>
      <c r="H70" s="16"/>
      <c r="I70" s="43">
        <f t="shared" si="3"/>
        <v>204</v>
      </c>
      <c r="J70" s="22" t="str">
        <f t="shared" si="2"/>
        <v> </v>
      </c>
    </row>
    <row r="71" spans="1:10" ht="11.25">
      <c r="A71" s="21">
        <v>60</v>
      </c>
      <c r="B71" s="137" t="s">
        <v>56</v>
      </c>
      <c r="C71" s="6">
        <v>1</v>
      </c>
      <c r="D71" s="16"/>
      <c r="E71" s="29">
        <v>51</v>
      </c>
      <c r="F71" s="22"/>
      <c r="G71" s="6">
        <v>0</v>
      </c>
      <c r="H71" s="16"/>
      <c r="I71" s="43">
        <f t="shared" si="3"/>
        <v>51</v>
      </c>
      <c r="J71" s="22" t="str">
        <f t="shared" si="2"/>
        <v> </v>
      </c>
    </row>
    <row r="72" spans="1:10" ht="11.25">
      <c r="A72" s="21">
        <v>61</v>
      </c>
      <c r="B72" s="137" t="s">
        <v>57</v>
      </c>
      <c r="C72" s="6">
        <v>0</v>
      </c>
      <c r="D72" s="16"/>
      <c r="E72" s="29">
        <v>13</v>
      </c>
      <c r="F72" s="22"/>
      <c r="G72" s="6">
        <v>0</v>
      </c>
      <c r="H72" s="16"/>
      <c r="I72" s="43">
        <f t="shared" si="3"/>
        <v>13</v>
      </c>
      <c r="J72" s="22" t="str">
        <f t="shared" si="2"/>
        <v> </v>
      </c>
    </row>
    <row r="73" spans="1:10" ht="11.25">
      <c r="A73" s="21">
        <v>62</v>
      </c>
      <c r="B73" s="137" t="s">
        <v>120</v>
      </c>
      <c r="C73" s="6">
        <v>1</v>
      </c>
      <c r="D73" s="16"/>
      <c r="E73" s="29">
        <v>52</v>
      </c>
      <c r="F73" s="22"/>
      <c r="G73" s="6">
        <v>0</v>
      </c>
      <c r="H73" s="16"/>
      <c r="I73" s="43">
        <f t="shared" si="3"/>
        <v>52</v>
      </c>
      <c r="J73" s="22" t="str">
        <f t="shared" si="2"/>
        <v> </v>
      </c>
    </row>
    <row r="74" spans="1:10" ht="11.25">
      <c r="A74" s="21">
        <v>63</v>
      </c>
      <c r="B74" s="137" t="s">
        <v>121</v>
      </c>
      <c r="C74" s="6">
        <v>2</v>
      </c>
      <c r="D74" s="16"/>
      <c r="E74" s="29">
        <v>11</v>
      </c>
      <c r="F74" s="22"/>
      <c r="G74" s="6">
        <v>0</v>
      </c>
      <c r="H74" s="16"/>
      <c r="I74" s="43">
        <f t="shared" si="3"/>
        <v>11</v>
      </c>
      <c r="J74" s="22" t="str">
        <f t="shared" si="2"/>
        <v> </v>
      </c>
    </row>
    <row r="75" spans="1:10" ht="11.25">
      <c r="A75" s="21">
        <v>64</v>
      </c>
      <c r="B75" s="137" t="s">
        <v>122</v>
      </c>
      <c r="C75" s="6">
        <v>1</v>
      </c>
      <c r="D75" s="16"/>
      <c r="E75" s="29">
        <v>2</v>
      </c>
      <c r="F75" s="22"/>
      <c r="G75" s="6">
        <v>0</v>
      </c>
      <c r="H75" s="16"/>
      <c r="I75" s="43">
        <f t="shared" si="3"/>
        <v>2</v>
      </c>
      <c r="J75" s="22" t="str">
        <f t="shared" si="2"/>
        <v> </v>
      </c>
    </row>
    <row r="76" spans="1:10" ht="11.25">
      <c r="A76" s="21">
        <v>65</v>
      </c>
      <c r="B76" s="137" t="s">
        <v>123</v>
      </c>
      <c r="C76" s="6">
        <v>0</v>
      </c>
      <c r="D76" s="16"/>
      <c r="E76" s="29">
        <v>4</v>
      </c>
      <c r="F76" s="22"/>
      <c r="G76" s="6">
        <v>0</v>
      </c>
      <c r="H76" s="16"/>
      <c r="I76" s="43">
        <f t="shared" si="3"/>
        <v>4</v>
      </c>
      <c r="J76" s="22" t="str">
        <f t="shared" si="2"/>
        <v> </v>
      </c>
    </row>
    <row r="77" spans="1:10" ht="11.25">
      <c r="A77" s="21">
        <v>66</v>
      </c>
      <c r="B77" s="137" t="s">
        <v>124</v>
      </c>
      <c r="C77" s="6">
        <v>0</v>
      </c>
      <c r="D77" s="16"/>
      <c r="E77" s="29">
        <v>10</v>
      </c>
      <c r="F77" s="22"/>
      <c r="G77" s="6">
        <v>2</v>
      </c>
      <c r="H77" s="16"/>
      <c r="I77" s="43">
        <f t="shared" si="3"/>
        <v>12</v>
      </c>
      <c r="J77" s="22" t="str">
        <f t="shared" si="2"/>
        <v> </v>
      </c>
    </row>
    <row r="78" spans="1:10" ht="11.25">
      <c r="A78" s="21">
        <v>67</v>
      </c>
      <c r="B78" s="137" t="s">
        <v>125</v>
      </c>
      <c r="C78" s="6">
        <v>16</v>
      </c>
      <c r="D78" s="16"/>
      <c r="E78" s="29">
        <v>53</v>
      </c>
      <c r="F78" s="22"/>
      <c r="G78" s="6">
        <v>4</v>
      </c>
      <c r="H78" s="16"/>
      <c r="I78" s="43">
        <f t="shared" si="3"/>
        <v>57</v>
      </c>
      <c r="J78" s="22" t="str">
        <f t="shared" si="2"/>
        <v> </v>
      </c>
    </row>
    <row r="79" spans="1:10" ht="11.25">
      <c r="A79" s="21">
        <v>68</v>
      </c>
      <c r="B79" s="137" t="s">
        <v>126</v>
      </c>
      <c r="C79" s="6">
        <v>10</v>
      </c>
      <c r="D79" s="16"/>
      <c r="E79" s="29">
        <v>14</v>
      </c>
      <c r="F79" s="22"/>
      <c r="G79" s="6">
        <v>0</v>
      </c>
      <c r="H79" s="16"/>
      <c r="I79" s="43">
        <f t="shared" si="3"/>
        <v>14</v>
      </c>
      <c r="J79" s="22" t="str">
        <f t="shared" si="2"/>
        <v> </v>
      </c>
    </row>
    <row r="80" spans="1:10" ht="11.25">
      <c r="A80" s="21">
        <v>69</v>
      </c>
      <c r="B80" s="137" t="s">
        <v>58</v>
      </c>
      <c r="C80" s="6">
        <v>3</v>
      </c>
      <c r="D80" s="16"/>
      <c r="E80" s="29">
        <v>0</v>
      </c>
      <c r="F80" s="22"/>
      <c r="G80" s="6">
        <v>0</v>
      </c>
      <c r="H80" s="16"/>
      <c r="I80" s="43">
        <f t="shared" si="3"/>
        <v>0</v>
      </c>
      <c r="J80" s="22" t="str">
        <f t="shared" si="2"/>
        <v> </v>
      </c>
    </row>
    <row r="81" spans="1:10" ht="11.25">
      <c r="A81" s="21">
        <v>70</v>
      </c>
      <c r="B81" s="137" t="s">
        <v>127</v>
      </c>
      <c r="C81" s="6">
        <v>0</v>
      </c>
      <c r="D81" s="16"/>
      <c r="E81" s="29">
        <v>0</v>
      </c>
      <c r="F81" s="22"/>
      <c r="G81" s="6">
        <v>0</v>
      </c>
      <c r="H81" s="16"/>
      <c r="I81" s="43">
        <f t="shared" si="3"/>
        <v>0</v>
      </c>
      <c r="J81" s="22" t="str">
        <f t="shared" si="2"/>
        <v> </v>
      </c>
    </row>
    <row r="82" spans="1:10" ht="11.25">
      <c r="A82" s="21">
        <v>71</v>
      </c>
      <c r="B82" s="137" t="s">
        <v>128</v>
      </c>
      <c r="C82" s="6">
        <v>0</v>
      </c>
      <c r="D82" s="16"/>
      <c r="E82" s="29">
        <v>38</v>
      </c>
      <c r="F82" s="22"/>
      <c r="G82" s="6">
        <v>0</v>
      </c>
      <c r="H82" s="16"/>
      <c r="I82" s="43">
        <f t="shared" si="3"/>
        <v>38</v>
      </c>
      <c r="J82" s="22" t="str">
        <f t="shared" si="2"/>
        <v> </v>
      </c>
    </row>
    <row r="83" spans="1:10" ht="11.25">
      <c r="A83" s="21">
        <v>72</v>
      </c>
      <c r="B83" s="137" t="s">
        <v>59</v>
      </c>
      <c r="C83" s="6">
        <v>0</v>
      </c>
      <c r="D83" s="16"/>
      <c r="E83" s="29">
        <v>26</v>
      </c>
      <c r="F83" s="22"/>
      <c r="G83" s="6">
        <v>0</v>
      </c>
      <c r="H83" s="16"/>
      <c r="I83" s="43">
        <f t="shared" si="3"/>
        <v>26</v>
      </c>
      <c r="J83" s="22" t="str">
        <f t="shared" si="2"/>
        <v> </v>
      </c>
    </row>
    <row r="84" spans="1:10" ht="11.25">
      <c r="A84" s="21">
        <v>73</v>
      </c>
      <c r="B84" s="137" t="s">
        <v>60</v>
      </c>
      <c r="C84" s="6">
        <v>0</v>
      </c>
      <c r="D84" s="16"/>
      <c r="E84" s="29">
        <v>26</v>
      </c>
      <c r="F84" s="22"/>
      <c r="G84" s="6">
        <v>0</v>
      </c>
      <c r="H84" s="16"/>
      <c r="I84" s="43">
        <f t="shared" si="3"/>
        <v>26</v>
      </c>
      <c r="J84" s="22" t="str">
        <f t="shared" si="2"/>
        <v> </v>
      </c>
    </row>
    <row r="85" spans="1:10" ht="11.25">
      <c r="A85" s="21">
        <v>74</v>
      </c>
      <c r="B85" s="137" t="s">
        <v>129</v>
      </c>
      <c r="C85" s="6">
        <v>0</v>
      </c>
      <c r="D85" s="16"/>
      <c r="E85" s="29">
        <v>48</v>
      </c>
      <c r="F85" s="22"/>
      <c r="G85" s="6">
        <v>0</v>
      </c>
      <c r="H85" s="16"/>
      <c r="I85" s="43">
        <f t="shared" si="3"/>
        <v>48</v>
      </c>
      <c r="J85" s="22" t="str">
        <f t="shared" si="2"/>
        <v> </v>
      </c>
    </row>
    <row r="86" spans="1:10" ht="11.25">
      <c r="A86" s="21">
        <v>75</v>
      </c>
      <c r="B86" s="137" t="s">
        <v>61</v>
      </c>
      <c r="C86" s="6">
        <v>41</v>
      </c>
      <c r="D86" s="16"/>
      <c r="E86" s="29">
        <v>169</v>
      </c>
      <c r="F86" s="22" t="s">
        <v>100</v>
      </c>
      <c r="G86" s="6">
        <v>0</v>
      </c>
      <c r="H86" s="16"/>
      <c r="I86" s="43">
        <f t="shared" si="3"/>
        <v>169</v>
      </c>
      <c r="J86" s="22" t="str">
        <f t="shared" si="2"/>
        <v>(e)</v>
      </c>
    </row>
    <row r="87" spans="1:10" ht="11.25">
      <c r="A87" s="21">
        <v>76</v>
      </c>
      <c r="B87" s="137" t="s">
        <v>130</v>
      </c>
      <c r="C87" s="6">
        <v>0</v>
      </c>
      <c r="D87" s="16"/>
      <c r="E87" s="29">
        <v>58</v>
      </c>
      <c r="F87" s="22"/>
      <c r="G87" s="6">
        <v>3</v>
      </c>
      <c r="H87" s="16"/>
      <c r="I87" s="43">
        <f t="shared" si="3"/>
        <v>61</v>
      </c>
      <c r="J87" s="22" t="str">
        <f t="shared" si="2"/>
        <v> </v>
      </c>
    </row>
    <row r="88" spans="1:10" ht="11.25">
      <c r="A88" s="21">
        <v>77</v>
      </c>
      <c r="B88" s="137" t="s">
        <v>131</v>
      </c>
      <c r="C88" s="6">
        <v>1</v>
      </c>
      <c r="D88" s="16"/>
      <c r="E88" s="29">
        <v>42</v>
      </c>
      <c r="F88" s="22"/>
      <c r="G88" s="6">
        <v>0</v>
      </c>
      <c r="H88" s="16"/>
      <c r="I88" s="43">
        <f t="shared" si="3"/>
        <v>42</v>
      </c>
      <c r="J88" s="22" t="str">
        <f t="shared" si="2"/>
        <v> </v>
      </c>
    </row>
    <row r="89" spans="1:10" ht="11.25">
      <c r="A89" s="21">
        <v>78</v>
      </c>
      <c r="B89" s="137" t="s">
        <v>62</v>
      </c>
      <c r="C89" s="6">
        <v>5</v>
      </c>
      <c r="D89" s="16"/>
      <c r="E89" s="29">
        <v>61</v>
      </c>
      <c r="F89" s="22"/>
      <c r="G89" s="6">
        <v>7</v>
      </c>
      <c r="H89" s="16"/>
      <c r="I89" s="43">
        <f t="shared" si="3"/>
        <v>68</v>
      </c>
      <c r="J89" s="22" t="str">
        <f t="shared" si="2"/>
        <v> </v>
      </c>
    </row>
    <row r="90" spans="1:10" ht="11.25">
      <c r="A90" s="21">
        <v>79</v>
      </c>
      <c r="B90" s="137" t="s">
        <v>132</v>
      </c>
      <c r="C90" s="6">
        <v>0</v>
      </c>
      <c r="D90" s="16"/>
      <c r="E90" s="29">
        <v>9</v>
      </c>
      <c r="F90" s="22"/>
      <c r="G90" s="6">
        <v>0</v>
      </c>
      <c r="H90" s="16"/>
      <c r="I90" s="43">
        <f t="shared" si="3"/>
        <v>9</v>
      </c>
      <c r="J90" s="22" t="str">
        <f t="shared" si="2"/>
        <v> </v>
      </c>
    </row>
    <row r="91" spans="1:10" ht="11.25">
      <c r="A91" s="21">
        <v>80</v>
      </c>
      <c r="B91" s="137" t="s">
        <v>63</v>
      </c>
      <c r="C91" s="6">
        <v>3</v>
      </c>
      <c r="D91" s="16"/>
      <c r="E91" s="29">
        <v>2</v>
      </c>
      <c r="F91" s="22"/>
      <c r="G91" s="6">
        <v>1</v>
      </c>
      <c r="H91" s="16"/>
      <c r="I91" s="43">
        <f t="shared" si="3"/>
        <v>3</v>
      </c>
      <c r="J91" s="22" t="str">
        <f t="shared" si="2"/>
        <v> </v>
      </c>
    </row>
    <row r="92" spans="1:10" ht="11.25">
      <c r="A92" s="21">
        <v>81</v>
      </c>
      <c r="B92" s="137" t="s">
        <v>64</v>
      </c>
      <c r="C92" s="6">
        <v>0</v>
      </c>
      <c r="D92" s="16"/>
      <c r="E92" s="29">
        <v>9</v>
      </c>
      <c r="F92" s="22"/>
      <c r="G92" s="6">
        <v>0</v>
      </c>
      <c r="H92" s="16"/>
      <c r="I92" s="43">
        <f t="shared" si="3"/>
        <v>9</v>
      </c>
      <c r="J92" s="22" t="str">
        <f t="shared" si="2"/>
        <v> </v>
      </c>
    </row>
    <row r="93" spans="1:10" ht="11.25">
      <c r="A93" s="21">
        <v>82</v>
      </c>
      <c r="B93" s="137" t="s">
        <v>133</v>
      </c>
      <c r="C93" s="6">
        <v>0</v>
      </c>
      <c r="D93" s="16"/>
      <c r="E93" s="29">
        <v>2</v>
      </c>
      <c r="F93" s="22"/>
      <c r="G93" s="6">
        <v>0</v>
      </c>
      <c r="H93" s="16"/>
      <c r="I93" s="43">
        <f t="shared" si="3"/>
        <v>2</v>
      </c>
      <c r="J93" s="22" t="str">
        <f t="shared" si="2"/>
        <v> </v>
      </c>
    </row>
    <row r="94" spans="1:10" ht="11.25">
      <c r="A94" s="21">
        <v>83</v>
      </c>
      <c r="B94" s="137" t="s">
        <v>65</v>
      </c>
      <c r="C94" s="6">
        <v>7</v>
      </c>
      <c r="D94" s="16"/>
      <c r="E94" s="29">
        <v>12</v>
      </c>
      <c r="F94" s="22"/>
      <c r="G94" s="6">
        <v>4</v>
      </c>
      <c r="H94" s="16"/>
      <c r="I94" s="43">
        <f t="shared" si="3"/>
        <v>16</v>
      </c>
      <c r="J94" s="22" t="str">
        <f t="shared" si="2"/>
        <v> </v>
      </c>
    </row>
    <row r="95" spans="1:10" ht="11.25">
      <c r="A95" s="21">
        <v>84</v>
      </c>
      <c r="B95" s="137" t="s">
        <v>66</v>
      </c>
      <c r="C95" s="6">
        <v>2</v>
      </c>
      <c r="D95" s="16"/>
      <c r="E95" s="29">
        <v>10</v>
      </c>
      <c r="F95" s="22"/>
      <c r="G95" s="6">
        <v>0</v>
      </c>
      <c r="H95" s="16"/>
      <c r="I95" s="43">
        <f t="shared" si="3"/>
        <v>10</v>
      </c>
      <c r="J95" s="22" t="str">
        <f t="shared" si="2"/>
        <v> </v>
      </c>
    </row>
    <row r="96" spans="1:10" ht="11.25">
      <c r="A96" s="21">
        <v>85</v>
      </c>
      <c r="B96" s="137" t="s">
        <v>67</v>
      </c>
      <c r="C96" s="6">
        <v>0</v>
      </c>
      <c r="D96" s="16"/>
      <c r="E96" s="29">
        <v>5</v>
      </c>
      <c r="F96" s="22"/>
      <c r="G96" s="6">
        <v>0</v>
      </c>
      <c r="H96" s="16"/>
      <c r="I96" s="43">
        <f t="shared" si="3"/>
        <v>5</v>
      </c>
      <c r="J96" s="22" t="str">
        <f t="shared" si="2"/>
        <v> </v>
      </c>
    </row>
    <row r="97" spans="1:10" ht="11.25">
      <c r="A97" s="21">
        <v>86</v>
      </c>
      <c r="B97" s="137" t="s">
        <v>68</v>
      </c>
      <c r="C97" s="6">
        <v>0</v>
      </c>
      <c r="D97" s="16"/>
      <c r="E97" s="29">
        <v>4</v>
      </c>
      <c r="F97" s="22"/>
      <c r="G97" s="6">
        <v>5</v>
      </c>
      <c r="H97" s="16"/>
      <c r="I97" s="43">
        <f t="shared" si="3"/>
        <v>9</v>
      </c>
      <c r="J97" s="22" t="str">
        <f t="shared" si="2"/>
        <v> </v>
      </c>
    </row>
    <row r="98" spans="1:10" ht="11.25">
      <c r="A98" s="21">
        <v>87</v>
      </c>
      <c r="B98" s="137" t="s">
        <v>134</v>
      </c>
      <c r="C98" s="6">
        <v>1</v>
      </c>
      <c r="D98" s="16"/>
      <c r="E98" s="29">
        <v>3</v>
      </c>
      <c r="F98" s="22"/>
      <c r="G98" s="6">
        <v>1</v>
      </c>
      <c r="H98" s="16"/>
      <c r="I98" s="43">
        <f t="shared" si="3"/>
        <v>4</v>
      </c>
      <c r="J98" s="22" t="str">
        <f t="shared" si="2"/>
        <v> </v>
      </c>
    </row>
    <row r="99" spans="1:10" ht="11.25">
      <c r="A99" s="21">
        <v>88</v>
      </c>
      <c r="B99" s="137" t="s">
        <v>69</v>
      </c>
      <c r="C99" s="6">
        <v>0</v>
      </c>
      <c r="D99" s="16"/>
      <c r="E99" s="29">
        <v>12</v>
      </c>
      <c r="F99" s="22"/>
      <c r="G99" s="6">
        <v>0</v>
      </c>
      <c r="H99" s="16"/>
      <c r="I99" s="43">
        <f t="shared" si="3"/>
        <v>12</v>
      </c>
      <c r="J99" s="22" t="str">
        <f t="shared" si="2"/>
        <v> </v>
      </c>
    </row>
    <row r="100" spans="1:10" ht="11.25">
      <c r="A100" s="21">
        <v>89</v>
      </c>
      <c r="B100" s="137" t="s">
        <v>70</v>
      </c>
      <c r="C100" s="6">
        <v>0</v>
      </c>
      <c r="D100" s="16"/>
      <c r="E100" s="29">
        <v>20</v>
      </c>
      <c r="F100" s="22"/>
      <c r="G100" s="6">
        <v>0</v>
      </c>
      <c r="H100" s="16"/>
      <c r="I100" s="43">
        <f t="shared" si="3"/>
        <v>20</v>
      </c>
      <c r="J100" s="22" t="str">
        <f t="shared" si="2"/>
        <v> </v>
      </c>
    </row>
    <row r="101" spans="1:10" ht="11.25">
      <c r="A101" s="21">
        <v>90</v>
      </c>
      <c r="B101" s="137" t="s">
        <v>71</v>
      </c>
      <c r="C101" s="6">
        <v>0</v>
      </c>
      <c r="D101" s="16" t="s">
        <v>100</v>
      </c>
      <c r="E101" s="29">
        <v>8.098868357445998</v>
      </c>
      <c r="F101" s="22" t="s">
        <v>100</v>
      </c>
      <c r="G101" s="6">
        <v>0</v>
      </c>
      <c r="H101" s="16" t="s">
        <v>100</v>
      </c>
      <c r="I101" s="43">
        <f t="shared" si="3"/>
        <v>8.098868357445998</v>
      </c>
      <c r="J101" s="22" t="str">
        <f t="shared" si="2"/>
        <v>(e)</v>
      </c>
    </row>
    <row r="102" spans="1:10" ht="11.25">
      <c r="A102" s="21">
        <v>91</v>
      </c>
      <c r="B102" s="137" t="s">
        <v>72</v>
      </c>
      <c r="C102" s="6">
        <v>0</v>
      </c>
      <c r="D102" s="16"/>
      <c r="E102" s="29">
        <v>69</v>
      </c>
      <c r="F102" s="22"/>
      <c r="G102" s="6">
        <v>1</v>
      </c>
      <c r="H102" s="16"/>
      <c r="I102" s="43">
        <f t="shared" si="3"/>
        <v>70</v>
      </c>
      <c r="J102" s="22" t="str">
        <f t="shared" si="2"/>
        <v> </v>
      </c>
    </row>
    <row r="103" spans="1:10" ht="11.25">
      <c r="A103" s="21">
        <v>92</v>
      </c>
      <c r="B103" s="137" t="s">
        <v>135</v>
      </c>
      <c r="C103" s="6">
        <v>28</v>
      </c>
      <c r="D103" s="16"/>
      <c r="E103" s="29">
        <v>74</v>
      </c>
      <c r="F103" s="22"/>
      <c r="G103" s="6">
        <v>2</v>
      </c>
      <c r="H103" s="16"/>
      <c r="I103" s="43">
        <f t="shared" si="3"/>
        <v>76</v>
      </c>
      <c r="J103" s="22" t="str">
        <f t="shared" si="2"/>
        <v> </v>
      </c>
    </row>
    <row r="104" spans="1:10" ht="11.25">
      <c r="A104" s="21">
        <v>93</v>
      </c>
      <c r="B104" s="137" t="s">
        <v>136</v>
      </c>
      <c r="C104" s="6">
        <v>0</v>
      </c>
      <c r="D104" s="16"/>
      <c r="E104" s="29">
        <v>48</v>
      </c>
      <c r="F104" s="22"/>
      <c r="G104" s="6">
        <v>0</v>
      </c>
      <c r="H104" s="16"/>
      <c r="I104" s="43">
        <f t="shared" si="3"/>
        <v>48</v>
      </c>
      <c r="J104" s="22" t="str">
        <f t="shared" si="2"/>
        <v> </v>
      </c>
    </row>
    <row r="105" spans="1:10" ht="11.25">
      <c r="A105" s="21">
        <v>94</v>
      </c>
      <c r="B105" s="137" t="s">
        <v>137</v>
      </c>
      <c r="C105" s="6">
        <v>0</v>
      </c>
      <c r="D105" s="16"/>
      <c r="E105" s="29">
        <v>41</v>
      </c>
      <c r="F105" s="22"/>
      <c r="G105" s="6">
        <v>2</v>
      </c>
      <c r="H105" s="16"/>
      <c r="I105" s="43">
        <f t="shared" si="3"/>
        <v>43</v>
      </c>
      <c r="J105" s="22" t="str">
        <f t="shared" si="2"/>
        <v> </v>
      </c>
    </row>
    <row r="106" spans="1:10" ht="11.25">
      <c r="A106" s="18">
        <v>95</v>
      </c>
      <c r="B106" s="138" t="s">
        <v>138</v>
      </c>
      <c r="C106" s="38">
        <v>0</v>
      </c>
      <c r="D106" s="133"/>
      <c r="E106" s="32">
        <v>53</v>
      </c>
      <c r="F106" s="23"/>
      <c r="G106" s="38">
        <v>3</v>
      </c>
      <c r="H106" s="133"/>
      <c r="I106" s="44">
        <f t="shared" si="3"/>
        <v>56</v>
      </c>
      <c r="J106" s="23" t="str">
        <f t="shared" si="2"/>
        <v> </v>
      </c>
    </row>
    <row r="107" spans="1:10" ht="11.25">
      <c r="A107" s="21">
        <v>971</v>
      </c>
      <c r="B107" s="137" t="s">
        <v>73</v>
      </c>
      <c r="C107" s="6">
        <v>16</v>
      </c>
      <c r="D107" s="16"/>
      <c r="E107" s="29">
        <v>4</v>
      </c>
      <c r="F107" s="22"/>
      <c r="G107" s="6">
        <v>0</v>
      </c>
      <c r="H107" s="16"/>
      <c r="I107" s="43">
        <f t="shared" si="3"/>
        <v>4</v>
      </c>
      <c r="J107" s="22" t="str">
        <f t="shared" si="2"/>
        <v> </v>
      </c>
    </row>
    <row r="108" spans="1:10" ht="11.25">
      <c r="A108" s="21">
        <v>972</v>
      </c>
      <c r="B108" s="137" t="s">
        <v>74</v>
      </c>
      <c r="C108" s="6">
        <v>11</v>
      </c>
      <c r="D108" s="16"/>
      <c r="E108" s="29">
        <v>1</v>
      </c>
      <c r="F108" s="22"/>
      <c r="G108" s="6">
        <v>0</v>
      </c>
      <c r="H108" s="16"/>
      <c r="I108" s="43">
        <f t="shared" si="3"/>
        <v>1</v>
      </c>
      <c r="J108" s="22" t="str">
        <f t="shared" si="2"/>
        <v> </v>
      </c>
    </row>
    <row r="109" spans="1:10" ht="11.25">
      <c r="A109" s="21">
        <v>973</v>
      </c>
      <c r="B109" s="137" t="s">
        <v>139</v>
      </c>
      <c r="C109" s="6">
        <v>2</v>
      </c>
      <c r="D109" s="16"/>
      <c r="E109" s="29">
        <v>0</v>
      </c>
      <c r="F109" s="22"/>
      <c r="G109" s="6">
        <v>0</v>
      </c>
      <c r="H109" s="16"/>
      <c r="I109" s="43">
        <f t="shared" si="3"/>
        <v>0</v>
      </c>
      <c r="J109" s="22" t="str">
        <f t="shared" si="2"/>
        <v> </v>
      </c>
    </row>
    <row r="110" spans="1:10" ht="11.25">
      <c r="A110" s="18">
        <v>974</v>
      </c>
      <c r="B110" s="138" t="s">
        <v>75</v>
      </c>
      <c r="C110" s="38">
        <v>41</v>
      </c>
      <c r="D110" s="133"/>
      <c r="E110" s="32">
        <v>5</v>
      </c>
      <c r="F110" s="23"/>
      <c r="G110" s="38">
        <v>0</v>
      </c>
      <c r="H110" s="133"/>
      <c r="I110" s="44">
        <f t="shared" si="3"/>
        <v>5</v>
      </c>
      <c r="J110" s="23" t="str">
        <f t="shared" si="2"/>
        <v> </v>
      </c>
    </row>
    <row r="111" spans="4:8" ht="11.25">
      <c r="D111" s="10"/>
      <c r="E111" s="4"/>
      <c r="F111" s="10"/>
      <c r="G111" s="4"/>
      <c r="H111" s="10"/>
    </row>
    <row r="112" spans="1:10" ht="11.25">
      <c r="A112" s="567" t="s">
        <v>78</v>
      </c>
      <c r="B112" s="568"/>
      <c r="C112" s="25">
        <f>SUM(C6:C58,C64:C106)</f>
        <v>187</v>
      </c>
      <c r="D112" s="36"/>
      <c r="E112" s="42">
        <f>SUM(E6:E58,E64:E106)</f>
        <v>2190.098868357446</v>
      </c>
      <c r="F112" s="20"/>
      <c r="G112" s="25">
        <f>SUM(G6:G58,G64:G106)</f>
        <v>113</v>
      </c>
      <c r="H112" s="36"/>
      <c r="I112" s="42">
        <f>SUM(I6:I58,I64:I106)</f>
        <v>2303.098868357446</v>
      </c>
      <c r="J112" s="20"/>
    </row>
    <row r="113" spans="1:10" ht="11.25">
      <c r="A113" s="556" t="s">
        <v>95</v>
      </c>
      <c r="B113" s="564"/>
      <c r="C113" s="8">
        <f>SUM(C107:C110)</f>
        <v>70</v>
      </c>
      <c r="D113" s="12"/>
      <c r="E113" s="43">
        <f>SUM(E107:E110)</f>
        <v>10</v>
      </c>
      <c r="F113" s="22"/>
      <c r="G113" s="8">
        <f>SUM(G107:G110)</f>
        <v>0</v>
      </c>
      <c r="H113" s="12"/>
      <c r="I113" s="43">
        <f>SUM(I107:I110)</f>
        <v>10</v>
      </c>
      <c r="J113" s="22"/>
    </row>
    <row r="114" spans="1:10" ht="15" customHeight="1">
      <c r="A114" s="565" t="s">
        <v>79</v>
      </c>
      <c r="B114" s="566"/>
      <c r="C114" s="26">
        <f>C112+C113</f>
        <v>257</v>
      </c>
      <c r="D114" s="37"/>
      <c r="E114" s="44">
        <f>E112+E113</f>
        <v>2200.098868357446</v>
      </c>
      <c r="F114" s="23"/>
      <c r="G114" s="26">
        <f>G112+G113</f>
        <v>113</v>
      </c>
      <c r="H114" s="37"/>
      <c r="I114" s="44">
        <f>I112+I113</f>
        <v>2313.098868357446</v>
      </c>
      <c r="J114" s="23"/>
    </row>
    <row r="115" spans="1:8" ht="11.25">
      <c r="A115" s="5" t="s">
        <v>84</v>
      </c>
      <c r="C115" s="4"/>
      <c r="D115" s="10"/>
      <c r="E115" s="4"/>
      <c r="F115" s="10"/>
      <c r="G115" s="4"/>
      <c r="H115" s="10"/>
    </row>
    <row r="116" spans="2:8" ht="11.25">
      <c r="B116" s="11"/>
      <c r="C116" s="13"/>
      <c r="D116" s="14"/>
      <c r="E116" s="13"/>
      <c r="F116" s="14"/>
      <c r="G116" s="13"/>
      <c r="H116" s="14"/>
    </row>
    <row r="117" spans="2:8" ht="11.25">
      <c r="B117" s="11"/>
      <c r="C117" s="11"/>
      <c r="D117" s="15"/>
      <c r="E117" s="11"/>
      <c r="F117" s="15"/>
      <c r="G117" s="11"/>
      <c r="H117" s="15"/>
    </row>
    <row r="118" spans="2:8" ht="11.25">
      <c r="B118" s="4"/>
      <c r="C118" s="4"/>
      <c r="D118" s="10"/>
      <c r="E118" s="4"/>
      <c r="F118" s="10"/>
      <c r="G118" s="4"/>
      <c r="H118" s="10"/>
    </row>
    <row r="119" spans="2:8" ht="11.25">
      <c r="B119" s="4"/>
      <c r="C119" s="6"/>
      <c r="D119" s="16"/>
      <c r="E119" s="6"/>
      <c r="F119" s="10"/>
      <c r="G119" s="6"/>
      <c r="H119" s="16"/>
    </row>
    <row r="120" spans="2:8" ht="11.25">
      <c r="B120" s="4"/>
      <c r="C120" s="6"/>
      <c r="D120" s="16"/>
      <c r="E120" s="6"/>
      <c r="F120" s="10"/>
      <c r="G120" s="6"/>
      <c r="H120" s="16"/>
    </row>
    <row r="121" spans="2:8" ht="11.25">
      <c r="B121" s="4"/>
      <c r="C121" s="6"/>
      <c r="D121" s="16"/>
      <c r="E121" s="6"/>
      <c r="F121" s="10"/>
      <c r="G121" s="6"/>
      <c r="H121" s="16"/>
    </row>
    <row r="122" spans="2:8" ht="11.25">
      <c r="B122" s="4"/>
      <c r="C122" s="6"/>
      <c r="D122" s="16"/>
      <c r="E122" s="6"/>
      <c r="F122" s="10"/>
      <c r="G122" s="6"/>
      <c r="H122" s="16"/>
    </row>
    <row r="123" spans="2:8" ht="11.25">
      <c r="B123" s="4"/>
      <c r="C123" s="6"/>
      <c r="D123" s="16"/>
      <c r="E123" s="6"/>
      <c r="F123" s="10"/>
      <c r="G123" s="6"/>
      <c r="H123" s="16"/>
    </row>
    <row r="124" spans="2:8" ht="11.25">
      <c r="B124" s="4"/>
      <c r="C124" s="6"/>
      <c r="D124" s="16"/>
      <c r="E124" s="6"/>
      <c r="F124" s="10"/>
      <c r="G124" s="6"/>
      <c r="H124" s="16"/>
    </row>
    <row r="125" spans="2:8" ht="11.25">
      <c r="B125" s="4"/>
      <c r="C125" s="6"/>
      <c r="D125" s="16"/>
      <c r="E125" s="6"/>
      <c r="F125" s="10"/>
      <c r="G125" s="6"/>
      <c r="H125" s="16"/>
    </row>
    <row r="126" spans="2:8" ht="11.25">
      <c r="B126" s="4"/>
      <c r="C126" s="6"/>
      <c r="D126" s="16"/>
      <c r="E126" s="6"/>
      <c r="F126" s="10"/>
      <c r="G126" s="6"/>
      <c r="H126" s="16"/>
    </row>
    <row r="127" spans="2:8" ht="11.25">
      <c r="B127" s="4"/>
      <c r="C127" s="6"/>
      <c r="D127" s="16"/>
      <c r="E127" s="6"/>
      <c r="F127" s="10"/>
      <c r="G127" s="6"/>
      <c r="H127" s="16"/>
    </row>
    <row r="128" spans="2:8" ht="11.25">
      <c r="B128" s="4"/>
      <c r="C128" s="6"/>
      <c r="D128" s="16"/>
      <c r="E128" s="6"/>
      <c r="F128" s="10"/>
      <c r="G128" s="6"/>
      <c r="H128" s="16"/>
    </row>
    <row r="129" spans="2:8" ht="11.25">
      <c r="B129" s="4"/>
      <c r="C129" s="6"/>
      <c r="D129" s="16"/>
      <c r="E129" s="6"/>
      <c r="F129" s="10"/>
      <c r="G129" s="6"/>
      <c r="H129" s="16"/>
    </row>
    <row r="130" spans="2:8" ht="11.25">
      <c r="B130" s="4"/>
      <c r="C130" s="6"/>
      <c r="D130" s="16"/>
      <c r="E130" s="6"/>
      <c r="F130" s="10"/>
      <c r="G130" s="6"/>
      <c r="H130" s="16"/>
    </row>
    <row r="131" spans="2:8" ht="11.25">
      <c r="B131" s="4"/>
      <c r="C131" s="6"/>
      <c r="D131" s="16"/>
      <c r="E131" s="6"/>
      <c r="F131" s="10"/>
      <c r="G131" s="6"/>
      <c r="H131" s="16"/>
    </row>
    <row r="132" spans="2:8" ht="11.25">
      <c r="B132" s="4"/>
      <c r="C132" s="6"/>
      <c r="D132" s="16"/>
      <c r="E132" s="6"/>
      <c r="F132" s="10"/>
      <c r="G132" s="6"/>
      <c r="H132" s="16"/>
    </row>
    <row r="133" spans="2:8" ht="11.25">
      <c r="B133" s="4"/>
      <c r="C133" s="6"/>
      <c r="D133" s="16"/>
      <c r="E133" s="6"/>
      <c r="F133" s="10"/>
      <c r="G133" s="6"/>
      <c r="H133" s="16"/>
    </row>
    <row r="134" spans="2:8" ht="11.25">
      <c r="B134" s="4"/>
      <c r="C134" s="6"/>
      <c r="D134" s="16"/>
      <c r="E134" s="6"/>
      <c r="F134" s="10"/>
      <c r="G134" s="6"/>
      <c r="H134" s="16"/>
    </row>
    <row r="135" spans="2:8" ht="11.25">
      <c r="B135" s="4"/>
      <c r="C135" s="6"/>
      <c r="D135" s="16"/>
      <c r="E135" s="6"/>
      <c r="F135" s="10"/>
      <c r="G135" s="6"/>
      <c r="H135" s="16"/>
    </row>
    <row r="136" spans="2:8" ht="11.25">
      <c r="B136" s="4"/>
      <c r="C136" s="6"/>
      <c r="D136" s="16"/>
      <c r="E136" s="6"/>
      <c r="F136" s="10"/>
      <c r="G136" s="6"/>
      <c r="H136" s="16"/>
    </row>
    <row r="137" spans="2:8" ht="11.25">
      <c r="B137" s="4"/>
      <c r="C137" s="6"/>
      <c r="D137" s="16"/>
      <c r="E137" s="6"/>
      <c r="F137" s="10"/>
      <c r="G137" s="6"/>
      <c r="H137" s="16"/>
    </row>
    <row r="138" spans="2:8" ht="11.25">
      <c r="B138" s="4"/>
      <c r="C138" s="6"/>
      <c r="D138" s="16"/>
      <c r="E138" s="6"/>
      <c r="F138" s="10"/>
      <c r="G138" s="6"/>
      <c r="H138" s="16"/>
    </row>
    <row r="139" spans="2:8" ht="11.25">
      <c r="B139" s="4"/>
      <c r="C139" s="6"/>
      <c r="D139" s="16"/>
      <c r="E139" s="6"/>
      <c r="F139" s="10"/>
      <c r="G139" s="6"/>
      <c r="H139" s="16"/>
    </row>
    <row r="140" spans="2:8" ht="11.25">
      <c r="B140" s="4"/>
      <c r="C140" s="6"/>
      <c r="D140" s="16"/>
      <c r="E140" s="6"/>
      <c r="F140" s="10"/>
      <c r="G140" s="6"/>
      <c r="H140" s="16"/>
    </row>
    <row r="141" spans="2:8" ht="11.25">
      <c r="B141" s="4"/>
      <c r="C141" s="4"/>
      <c r="D141" s="10"/>
      <c r="E141" s="4"/>
      <c r="F141" s="10"/>
      <c r="G141" s="4"/>
      <c r="H141" s="10"/>
    </row>
    <row r="142" spans="2:8" ht="11.25">
      <c r="B142" s="4"/>
      <c r="C142" s="4"/>
      <c r="D142" s="10"/>
      <c r="E142" s="4"/>
      <c r="F142" s="10"/>
      <c r="G142" s="4"/>
      <c r="H142" s="10"/>
    </row>
    <row r="143" spans="2:8" ht="11.25">
      <c r="B143" s="4"/>
      <c r="C143" s="4"/>
      <c r="D143" s="10"/>
      <c r="E143" s="4"/>
      <c r="F143" s="10"/>
      <c r="G143" s="4"/>
      <c r="H143" s="10"/>
    </row>
    <row r="144" spans="2:8" ht="11.25">
      <c r="B144" s="4"/>
      <c r="C144" s="4"/>
      <c r="D144" s="10"/>
      <c r="E144" s="4"/>
      <c r="F144" s="10"/>
      <c r="G144" s="4"/>
      <c r="H144" s="10"/>
    </row>
    <row r="145" spans="2:8" ht="11.25">
      <c r="B145" s="4"/>
      <c r="C145" s="4"/>
      <c r="D145" s="10"/>
      <c r="E145" s="4"/>
      <c r="F145" s="10"/>
      <c r="G145" s="4"/>
      <c r="H145" s="10"/>
    </row>
    <row r="146" spans="2:8" ht="11.25">
      <c r="B146" s="4"/>
      <c r="C146" s="8"/>
      <c r="D146" s="12"/>
      <c r="E146" s="8"/>
      <c r="F146" s="12"/>
      <c r="G146" s="8"/>
      <c r="H146" s="12"/>
    </row>
    <row r="147" spans="3:6" ht="11.25">
      <c r="C147" s="4"/>
      <c r="F147" s="10"/>
    </row>
    <row r="148" spans="3:6" ht="11.25">
      <c r="C148" s="4"/>
      <c r="F148" s="10"/>
    </row>
    <row r="149" spans="3:6" ht="11.25">
      <c r="C149" s="4"/>
      <c r="F149" s="10"/>
    </row>
    <row r="150" spans="3:6" ht="11.25">
      <c r="C150" s="4"/>
      <c r="F150" s="10"/>
    </row>
    <row r="151" spans="3:6" ht="11.25">
      <c r="C151" s="4"/>
      <c r="F151" s="10"/>
    </row>
    <row r="152" spans="3:6" ht="11.25">
      <c r="C152" s="4"/>
      <c r="F152" s="10"/>
    </row>
    <row r="153" spans="3:6" ht="11.25">
      <c r="C153" s="4"/>
      <c r="F153" s="10"/>
    </row>
    <row r="154" spans="3:6" ht="11.25">
      <c r="C154" s="4"/>
      <c r="F154" s="10"/>
    </row>
    <row r="155" spans="3:6" ht="11.25">
      <c r="C155" s="4"/>
      <c r="F155" s="10"/>
    </row>
    <row r="156" spans="3:6" ht="11.25">
      <c r="C156" s="4"/>
      <c r="F156" s="10"/>
    </row>
    <row r="157" spans="3:6" ht="11.25">
      <c r="C157" s="4"/>
      <c r="F157" s="10"/>
    </row>
    <row r="158" spans="3:6" ht="11.25">
      <c r="C158" s="4"/>
      <c r="F158" s="10"/>
    </row>
    <row r="159" spans="3:6" ht="11.25">
      <c r="C159" s="4"/>
      <c r="F159" s="10"/>
    </row>
    <row r="160" spans="3:6" ht="11.25">
      <c r="C160" s="4"/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</sheetData>
  <sheetProtection/>
  <mergeCells count="16">
    <mergeCell ref="A1:J1"/>
    <mergeCell ref="A113:B113"/>
    <mergeCell ref="A114:B114"/>
    <mergeCell ref="G63:H63"/>
    <mergeCell ref="A3:B5"/>
    <mergeCell ref="A61:B63"/>
    <mergeCell ref="A112:B112"/>
    <mergeCell ref="C61:D63"/>
    <mergeCell ref="C3:D5"/>
    <mergeCell ref="I3:J5"/>
    <mergeCell ref="E3:H4"/>
    <mergeCell ref="E63:F63"/>
    <mergeCell ref="I61:J63"/>
    <mergeCell ref="G5:H5"/>
    <mergeCell ref="E5:F5"/>
    <mergeCell ref="E61:H62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9" max="9" man="1"/>
  </rowBreaks>
  <ignoredErrors>
    <ignoredError sqref="E112:G11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4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3.7109375" style="1" customWidth="1"/>
    <col min="2" max="2" width="22.00390625" style="1" customWidth="1"/>
    <col min="3" max="3" width="8.8515625" style="1" customWidth="1"/>
    <col min="4" max="4" width="3.140625" style="3" customWidth="1"/>
    <col min="5" max="5" width="9.00390625" style="1" customWidth="1"/>
    <col min="6" max="6" width="3.57421875" style="3" customWidth="1"/>
    <col min="7" max="7" width="9.57421875" style="1" customWidth="1"/>
    <col min="8" max="8" width="3.28125" style="3" customWidth="1"/>
    <col min="9" max="9" width="9.00390625" style="1" customWidth="1"/>
    <col min="10" max="10" width="2.8515625" style="3" customWidth="1"/>
    <col min="11" max="16384" width="11.421875" style="1" customWidth="1"/>
  </cols>
  <sheetData>
    <row r="1" spans="1:10" ht="25.5" customHeight="1">
      <c r="A1" s="563" t="s">
        <v>169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9" customHeight="1">
      <c r="A3" s="573" t="s">
        <v>86</v>
      </c>
      <c r="B3" s="574"/>
      <c r="C3" s="140"/>
      <c r="D3" s="73"/>
      <c r="E3" s="68"/>
      <c r="F3" s="34"/>
      <c r="G3" s="141"/>
      <c r="H3" s="142"/>
      <c r="I3" s="574" t="s">
        <v>85</v>
      </c>
      <c r="J3" s="578"/>
    </row>
    <row r="4" spans="1:10" ht="11.25">
      <c r="A4" s="569"/>
      <c r="B4" s="575"/>
      <c r="C4" s="569" t="s">
        <v>153</v>
      </c>
      <c r="D4" s="570"/>
      <c r="E4" s="571" t="s">
        <v>150</v>
      </c>
      <c r="F4" s="572"/>
      <c r="G4" s="580" t="s">
        <v>150</v>
      </c>
      <c r="H4" s="581"/>
      <c r="I4" s="575"/>
      <c r="J4" s="570"/>
    </row>
    <row r="5" spans="1:10" ht="11.25">
      <c r="A5" s="569"/>
      <c r="B5" s="575"/>
      <c r="C5" s="569" t="s">
        <v>154</v>
      </c>
      <c r="D5" s="570"/>
      <c r="E5" s="571" t="s">
        <v>155</v>
      </c>
      <c r="F5" s="572"/>
      <c r="G5" s="580" t="s">
        <v>156</v>
      </c>
      <c r="H5" s="581"/>
      <c r="I5" s="575"/>
      <c r="J5" s="570"/>
    </row>
    <row r="6" spans="1:10" s="2" customFormat="1" ht="8.25" customHeight="1">
      <c r="A6" s="576"/>
      <c r="B6" s="577"/>
      <c r="C6" s="139"/>
      <c r="D6" s="35"/>
      <c r="E6" s="582"/>
      <c r="F6" s="583"/>
      <c r="G6" s="584"/>
      <c r="H6" s="585"/>
      <c r="I6" s="577"/>
      <c r="J6" s="579"/>
    </row>
    <row r="7" spans="1:10" ht="11.25">
      <c r="A7" s="21">
        <v>1</v>
      </c>
      <c r="B7" s="4" t="s">
        <v>15</v>
      </c>
      <c r="C7" s="49">
        <v>17</v>
      </c>
      <c r="D7" s="31"/>
      <c r="E7" s="40">
        <v>0</v>
      </c>
      <c r="F7" s="12"/>
      <c r="G7" s="29">
        <v>7</v>
      </c>
      <c r="H7" s="30"/>
      <c r="I7" s="46">
        <f>C7+E7+G7</f>
        <v>24</v>
      </c>
      <c r="J7" s="22" t="str">
        <f aca="true" t="shared" si="0" ref="J7:J59">IF(OR(D7="(e)",F7="(e)",H7="(e)"),"(e)"," ")</f>
        <v> </v>
      </c>
    </row>
    <row r="8" spans="1:10" ht="11.25">
      <c r="A8" s="21">
        <v>2</v>
      </c>
      <c r="B8" s="4" t="s">
        <v>16</v>
      </c>
      <c r="C8" s="49">
        <v>4</v>
      </c>
      <c r="D8" s="31"/>
      <c r="E8" s="40">
        <v>0</v>
      </c>
      <c r="F8" s="12"/>
      <c r="G8" s="29">
        <v>0</v>
      </c>
      <c r="H8" s="30"/>
      <c r="I8" s="46">
        <f aca="true" t="shared" si="1" ref="I8:I59">C8+E8+G8</f>
        <v>4</v>
      </c>
      <c r="J8" s="22" t="str">
        <f t="shared" si="0"/>
        <v> </v>
      </c>
    </row>
    <row r="9" spans="1:10" ht="11.25">
      <c r="A9" s="21">
        <v>3</v>
      </c>
      <c r="B9" s="4" t="s">
        <v>17</v>
      </c>
      <c r="C9" s="49">
        <v>9</v>
      </c>
      <c r="D9" s="31"/>
      <c r="E9" s="40">
        <v>1</v>
      </c>
      <c r="F9" s="12"/>
      <c r="G9" s="29">
        <v>0</v>
      </c>
      <c r="H9" s="30"/>
      <c r="I9" s="46">
        <f t="shared" si="1"/>
        <v>10</v>
      </c>
      <c r="J9" s="22" t="str">
        <f t="shared" si="0"/>
        <v> </v>
      </c>
    </row>
    <row r="10" spans="1:10" ht="11.25">
      <c r="A10" s="21">
        <v>4</v>
      </c>
      <c r="B10" s="4" t="s">
        <v>101</v>
      </c>
      <c r="C10" s="49">
        <v>10</v>
      </c>
      <c r="D10" s="31"/>
      <c r="E10" s="40">
        <v>23</v>
      </c>
      <c r="F10" s="12"/>
      <c r="G10" s="29">
        <v>1</v>
      </c>
      <c r="H10" s="30"/>
      <c r="I10" s="46">
        <f t="shared" si="1"/>
        <v>34</v>
      </c>
      <c r="J10" s="22" t="str">
        <f t="shared" si="0"/>
        <v> </v>
      </c>
    </row>
    <row r="11" spans="1:10" ht="11.25">
      <c r="A11" s="21">
        <v>5</v>
      </c>
      <c r="B11" s="4" t="s">
        <v>102</v>
      </c>
      <c r="C11" s="49">
        <v>9</v>
      </c>
      <c r="D11" s="31" t="s">
        <v>100</v>
      </c>
      <c r="E11" s="40">
        <v>16</v>
      </c>
      <c r="F11" s="10" t="s">
        <v>100</v>
      </c>
      <c r="G11" s="29">
        <v>0</v>
      </c>
      <c r="H11" s="31" t="s">
        <v>100</v>
      </c>
      <c r="I11" s="46">
        <f t="shared" si="1"/>
        <v>25</v>
      </c>
      <c r="J11" s="22" t="str">
        <f t="shared" si="0"/>
        <v>(e)</v>
      </c>
    </row>
    <row r="12" spans="1:10" ht="11.25">
      <c r="A12" s="21">
        <v>6</v>
      </c>
      <c r="B12" s="4" t="s">
        <v>103</v>
      </c>
      <c r="C12" s="49">
        <v>123</v>
      </c>
      <c r="D12" s="31"/>
      <c r="E12" s="40">
        <v>3</v>
      </c>
      <c r="F12" s="12"/>
      <c r="G12" s="29">
        <v>11</v>
      </c>
      <c r="H12" s="30"/>
      <c r="I12" s="46">
        <f t="shared" si="1"/>
        <v>137</v>
      </c>
      <c r="J12" s="22" t="str">
        <f t="shared" si="0"/>
        <v> </v>
      </c>
    </row>
    <row r="13" spans="1:10" ht="11.25">
      <c r="A13" s="21">
        <v>7</v>
      </c>
      <c r="B13" s="4" t="s">
        <v>18</v>
      </c>
      <c r="C13" s="49">
        <v>31</v>
      </c>
      <c r="D13" s="31"/>
      <c r="E13" s="40">
        <v>2</v>
      </c>
      <c r="F13" s="12"/>
      <c r="G13" s="29">
        <v>0</v>
      </c>
      <c r="H13" s="30"/>
      <c r="I13" s="46">
        <f t="shared" si="1"/>
        <v>33</v>
      </c>
      <c r="J13" s="22" t="str">
        <f t="shared" si="0"/>
        <v> </v>
      </c>
    </row>
    <row r="14" spans="1:10" ht="11.25">
      <c r="A14" s="21">
        <v>8</v>
      </c>
      <c r="B14" s="4" t="s">
        <v>19</v>
      </c>
      <c r="C14" s="49">
        <v>7</v>
      </c>
      <c r="D14" s="31"/>
      <c r="E14" s="40">
        <v>0</v>
      </c>
      <c r="F14" s="12"/>
      <c r="G14" s="29">
        <v>0</v>
      </c>
      <c r="H14" s="30"/>
      <c r="I14" s="46">
        <f t="shared" si="1"/>
        <v>7</v>
      </c>
      <c r="J14" s="22" t="str">
        <f t="shared" si="0"/>
        <v> </v>
      </c>
    </row>
    <row r="15" spans="1:10" ht="11.25">
      <c r="A15" s="21">
        <v>9</v>
      </c>
      <c r="B15" s="4" t="s">
        <v>20</v>
      </c>
      <c r="C15" s="49">
        <v>16</v>
      </c>
      <c r="D15" s="31"/>
      <c r="E15" s="40">
        <v>0</v>
      </c>
      <c r="F15" s="12"/>
      <c r="G15" s="29">
        <v>2</v>
      </c>
      <c r="H15" s="30"/>
      <c r="I15" s="46">
        <f t="shared" si="1"/>
        <v>18</v>
      </c>
      <c r="J15" s="22" t="str">
        <f t="shared" si="0"/>
        <v> </v>
      </c>
    </row>
    <row r="16" spans="1:10" ht="11.25">
      <c r="A16" s="21">
        <v>10</v>
      </c>
      <c r="B16" s="4" t="s">
        <v>21</v>
      </c>
      <c r="C16" s="49">
        <v>10</v>
      </c>
      <c r="D16" s="31"/>
      <c r="E16" s="40">
        <v>0</v>
      </c>
      <c r="F16" s="12"/>
      <c r="G16" s="29">
        <v>7</v>
      </c>
      <c r="H16" s="30"/>
      <c r="I16" s="46">
        <f t="shared" si="1"/>
        <v>17</v>
      </c>
      <c r="J16" s="22" t="str">
        <f t="shared" si="0"/>
        <v> </v>
      </c>
    </row>
    <row r="17" spans="1:10" ht="11.25">
      <c r="A17" s="21">
        <v>11</v>
      </c>
      <c r="B17" s="4" t="s">
        <v>22</v>
      </c>
      <c r="C17" s="49">
        <v>38</v>
      </c>
      <c r="D17" s="31"/>
      <c r="E17" s="40">
        <v>0</v>
      </c>
      <c r="F17" s="12"/>
      <c r="G17" s="29">
        <v>0</v>
      </c>
      <c r="H17" s="30"/>
      <c r="I17" s="46">
        <f t="shared" si="1"/>
        <v>38</v>
      </c>
      <c r="J17" s="22" t="str">
        <f t="shared" si="0"/>
        <v> </v>
      </c>
    </row>
    <row r="18" spans="1:10" ht="11.25">
      <c r="A18" s="21">
        <v>12</v>
      </c>
      <c r="B18" s="4" t="s">
        <v>23</v>
      </c>
      <c r="C18" s="49">
        <v>7</v>
      </c>
      <c r="D18" s="31"/>
      <c r="E18" s="40">
        <v>1</v>
      </c>
      <c r="F18" s="12"/>
      <c r="G18" s="29">
        <v>3</v>
      </c>
      <c r="H18" s="30"/>
      <c r="I18" s="46">
        <f t="shared" si="1"/>
        <v>11</v>
      </c>
      <c r="J18" s="22" t="str">
        <f t="shared" si="0"/>
        <v> </v>
      </c>
    </row>
    <row r="19" spans="1:10" ht="11.25">
      <c r="A19" s="21">
        <v>13</v>
      </c>
      <c r="B19" s="4" t="s">
        <v>104</v>
      </c>
      <c r="C19" s="49">
        <v>259</v>
      </c>
      <c r="D19" s="31"/>
      <c r="E19" s="40">
        <v>4</v>
      </c>
      <c r="F19" s="12"/>
      <c r="G19" s="29">
        <v>20</v>
      </c>
      <c r="H19" s="30"/>
      <c r="I19" s="46">
        <f t="shared" si="1"/>
        <v>283</v>
      </c>
      <c r="J19" s="22" t="str">
        <f t="shared" si="0"/>
        <v> </v>
      </c>
    </row>
    <row r="20" spans="1:10" ht="11.25">
      <c r="A20" s="21">
        <v>14</v>
      </c>
      <c r="B20" s="4" t="s">
        <v>24</v>
      </c>
      <c r="C20" s="49">
        <v>8</v>
      </c>
      <c r="D20" s="31"/>
      <c r="E20" s="40">
        <v>9</v>
      </c>
      <c r="F20" s="10"/>
      <c r="G20" s="29">
        <v>0</v>
      </c>
      <c r="H20" s="30"/>
      <c r="I20" s="46">
        <f t="shared" si="1"/>
        <v>17</v>
      </c>
      <c r="J20" s="22" t="str">
        <f t="shared" si="0"/>
        <v> </v>
      </c>
    </row>
    <row r="21" spans="1:10" ht="11.25">
      <c r="A21" s="21">
        <v>15</v>
      </c>
      <c r="B21" s="4" t="s">
        <v>25</v>
      </c>
      <c r="C21" s="49">
        <v>7</v>
      </c>
      <c r="D21" s="31"/>
      <c r="E21" s="40">
        <v>0</v>
      </c>
      <c r="F21" s="12"/>
      <c r="G21" s="29">
        <v>0</v>
      </c>
      <c r="H21" s="30"/>
      <c r="I21" s="46">
        <f t="shared" si="1"/>
        <v>7</v>
      </c>
      <c r="J21" s="22" t="str">
        <f t="shared" si="0"/>
        <v> </v>
      </c>
    </row>
    <row r="22" spans="1:10" ht="11.25">
      <c r="A22" s="21">
        <v>16</v>
      </c>
      <c r="B22" s="4" t="s">
        <v>26</v>
      </c>
      <c r="C22" s="49">
        <v>5</v>
      </c>
      <c r="D22" s="31"/>
      <c r="E22" s="40">
        <v>1</v>
      </c>
      <c r="F22" s="12"/>
      <c r="G22" s="29">
        <v>1</v>
      </c>
      <c r="H22" s="30"/>
      <c r="I22" s="46">
        <f t="shared" si="1"/>
        <v>7</v>
      </c>
      <c r="J22" s="22" t="str">
        <f t="shared" si="0"/>
        <v> </v>
      </c>
    </row>
    <row r="23" spans="1:10" ht="11.25">
      <c r="A23" s="21">
        <v>17</v>
      </c>
      <c r="B23" s="4" t="s">
        <v>105</v>
      </c>
      <c r="C23" s="49">
        <v>34</v>
      </c>
      <c r="D23" s="31"/>
      <c r="E23" s="40">
        <v>12</v>
      </c>
      <c r="F23" s="12"/>
      <c r="G23" s="29">
        <v>0</v>
      </c>
      <c r="H23" s="30"/>
      <c r="I23" s="46">
        <f t="shared" si="1"/>
        <v>46</v>
      </c>
      <c r="J23" s="22" t="str">
        <f t="shared" si="0"/>
        <v> </v>
      </c>
    </row>
    <row r="24" spans="1:10" ht="11.25">
      <c r="A24" s="21">
        <v>18</v>
      </c>
      <c r="B24" s="4" t="s">
        <v>27</v>
      </c>
      <c r="C24" s="49">
        <v>2</v>
      </c>
      <c r="D24" s="31"/>
      <c r="E24" s="40">
        <v>8</v>
      </c>
      <c r="F24" s="12"/>
      <c r="G24" s="29">
        <v>0</v>
      </c>
      <c r="H24" s="30"/>
      <c r="I24" s="46">
        <f t="shared" si="1"/>
        <v>10</v>
      </c>
      <c r="J24" s="22" t="str">
        <f t="shared" si="0"/>
        <v> </v>
      </c>
    </row>
    <row r="25" spans="1:10" ht="11.25">
      <c r="A25" s="21">
        <v>19</v>
      </c>
      <c r="B25" s="4" t="s">
        <v>28</v>
      </c>
      <c r="C25" s="49">
        <v>6</v>
      </c>
      <c r="D25" s="31"/>
      <c r="E25" s="40">
        <v>0</v>
      </c>
      <c r="F25" s="12"/>
      <c r="G25" s="29">
        <v>4</v>
      </c>
      <c r="H25" s="30"/>
      <c r="I25" s="46">
        <f t="shared" si="1"/>
        <v>10</v>
      </c>
      <c r="J25" s="22" t="str">
        <f t="shared" si="0"/>
        <v> </v>
      </c>
    </row>
    <row r="26" spans="1:10" ht="11.25">
      <c r="A26" s="21" t="s">
        <v>8</v>
      </c>
      <c r="B26" s="4" t="s">
        <v>29</v>
      </c>
      <c r="C26" s="49">
        <v>19</v>
      </c>
      <c r="D26" s="31"/>
      <c r="E26" s="40">
        <v>1</v>
      </c>
      <c r="F26" s="12"/>
      <c r="G26" s="29">
        <v>1</v>
      </c>
      <c r="H26" s="30"/>
      <c r="I26" s="46">
        <f t="shared" si="1"/>
        <v>21</v>
      </c>
      <c r="J26" s="22" t="str">
        <f t="shared" si="0"/>
        <v> </v>
      </c>
    </row>
    <row r="27" spans="1:10" ht="11.25">
      <c r="A27" s="21" t="s">
        <v>76</v>
      </c>
      <c r="B27" s="4" t="s">
        <v>106</v>
      </c>
      <c r="C27" s="49">
        <v>16</v>
      </c>
      <c r="D27" s="31"/>
      <c r="E27" s="40">
        <v>0</v>
      </c>
      <c r="F27" s="12"/>
      <c r="G27" s="29">
        <v>0</v>
      </c>
      <c r="H27" s="30"/>
      <c r="I27" s="46">
        <f t="shared" si="1"/>
        <v>16</v>
      </c>
      <c r="J27" s="22" t="str">
        <f t="shared" si="0"/>
        <v> </v>
      </c>
    </row>
    <row r="28" spans="1:10" ht="11.25">
      <c r="A28" s="21">
        <v>21</v>
      </c>
      <c r="B28" s="4" t="s">
        <v>107</v>
      </c>
      <c r="C28" s="49">
        <v>14</v>
      </c>
      <c r="D28" s="31"/>
      <c r="E28" s="40">
        <v>0</v>
      </c>
      <c r="F28" s="12"/>
      <c r="G28" s="29">
        <v>3</v>
      </c>
      <c r="H28" s="30"/>
      <c r="I28" s="46">
        <f t="shared" si="1"/>
        <v>17</v>
      </c>
      <c r="J28" s="22" t="str">
        <f t="shared" si="0"/>
        <v> </v>
      </c>
    </row>
    <row r="29" spans="1:10" ht="11.25">
      <c r="A29" s="21">
        <v>22</v>
      </c>
      <c r="B29" s="4" t="s">
        <v>108</v>
      </c>
      <c r="C29" s="49">
        <v>11</v>
      </c>
      <c r="D29" s="31"/>
      <c r="E29" s="40">
        <v>0</v>
      </c>
      <c r="F29" s="12"/>
      <c r="G29" s="29">
        <v>0</v>
      </c>
      <c r="H29" s="30"/>
      <c r="I29" s="46">
        <f t="shared" si="1"/>
        <v>11</v>
      </c>
      <c r="J29" s="22" t="str">
        <f t="shared" si="0"/>
        <v> </v>
      </c>
    </row>
    <row r="30" spans="1:10" ht="11.25">
      <c r="A30" s="21">
        <v>23</v>
      </c>
      <c r="B30" s="4" t="s">
        <v>30</v>
      </c>
      <c r="C30" s="49">
        <v>6</v>
      </c>
      <c r="D30" s="31"/>
      <c r="E30" s="40">
        <v>0</v>
      </c>
      <c r="F30" s="12"/>
      <c r="G30" s="29">
        <v>1</v>
      </c>
      <c r="H30" s="30"/>
      <c r="I30" s="46">
        <f t="shared" si="1"/>
        <v>7</v>
      </c>
      <c r="J30" s="22" t="str">
        <f t="shared" si="0"/>
        <v> </v>
      </c>
    </row>
    <row r="31" spans="1:10" ht="11.25">
      <c r="A31" s="21">
        <v>24</v>
      </c>
      <c r="B31" s="4" t="s">
        <v>31</v>
      </c>
      <c r="C31" s="49">
        <v>22</v>
      </c>
      <c r="D31" s="31"/>
      <c r="E31" s="40">
        <v>1</v>
      </c>
      <c r="F31" s="12"/>
      <c r="G31" s="29">
        <v>0</v>
      </c>
      <c r="H31" s="30"/>
      <c r="I31" s="46">
        <f t="shared" si="1"/>
        <v>23</v>
      </c>
      <c r="J31" s="22" t="str">
        <f t="shared" si="0"/>
        <v> </v>
      </c>
    </row>
    <row r="32" spans="1:10" ht="11.25">
      <c r="A32" s="21">
        <v>25</v>
      </c>
      <c r="B32" s="4" t="s">
        <v>32</v>
      </c>
      <c r="C32" s="49">
        <v>19</v>
      </c>
      <c r="D32" s="31"/>
      <c r="E32" s="40">
        <v>0</v>
      </c>
      <c r="F32" s="12"/>
      <c r="G32" s="29">
        <v>7</v>
      </c>
      <c r="H32" s="30"/>
      <c r="I32" s="46">
        <f t="shared" si="1"/>
        <v>26</v>
      </c>
      <c r="J32" s="22" t="str">
        <f t="shared" si="0"/>
        <v> </v>
      </c>
    </row>
    <row r="33" spans="1:10" ht="11.25">
      <c r="A33" s="21">
        <v>26</v>
      </c>
      <c r="B33" s="4" t="s">
        <v>33</v>
      </c>
      <c r="C33" s="49">
        <v>48</v>
      </c>
      <c r="D33" s="31"/>
      <c r="E33" s="40">
        <v>0</v>
      </c>
      <c r="F33" s="12"/>
      <c r="G33" s="29">
        <v>2</v>
      </c>
      <c r="H33" s="30"/>
      <c r="I33" s="46">
        <f t="shared" si="1"/>
        <v>50</v>
      </c>
      <c r="J33" s="22" t="str">
        <f t="shared" si="0"/>
        <v> </v>
      </c>
    </row>
    <row r="34" spans="1:10" ht="11.25">
      <c r="A34" s="21">
        <v>27</v>
      </c>
      <c r="B34" s="4" t="s">
        <v>34</v>
      </c>
      <c r="C34" s="49">
        <v>23</v>
      </c>
      <c r="D34" s="31"/>
      <c r="E34" s="40">
        <v>2</v>
      </c>
      <c r="F34" s="12"/>
      <c r="G34" s="29">
        <v>0</v>
      </c>
      <c r="H34" s="30"/>
      <c r="I34" s="46">
        <f t="shared" si="1"/>
        <v>25</v>
      </c>
      <c r="J34" s="22" t="str">
        <f t="shared" si="0"/>
        <v> </v>
      </c>
    </row>
    <row r="35" spans="1:10" ht="11.25">
      <c r="A35" s="21">
        <v>28</v>
      </c>
      <c r="B35" s="4" t="s">
        <v>109</v>
      </c>
      <c r="C35" s="49">
        <v>13</v>
      </c>
      <c r="D35" s="31"/>
      <c r="E35" s="40">
        <v>0</v>
      </c>
      <c r="F35" s="12"/>
      <c r="G35" s="29">
        <v>0</v>
      </c>
      <c r="H35" s="30"/>
      <c r="I35" s="46">
        <f t="shared" si="1"/>
        <v>13</v>
      </c>
      <c r="J35" s="22" t="str">
        <f t="shared" si="0"/>
        <v> </v>
      </c>
    </row>
    <row r="36" spans="1:10" ht="11.25">
      <c r="A36" s="21">
        <v>29</v>
      </c>
      <c r="B36" s="4" t="s">
        <v>35</v>
      </c>
      <c r="C36" s="49">
        <v>35</v>
      </c>
      <c r="D36" s="31"/>
      <c r="E36" s="40">
        <v>5</v>
      </c>
      <c r="F36" s="12"/>
      <c r="G36" s="29">
        <v>0</v>
      </c>
      <c r="H36" s="30"/>
      <c r="I36" s="46">
        <f t="shared" si="1"/>
        <v>40</v>
      </c>
      <c r="J36" s="22" t="str">
        <f t="shared" si="0"/>
        <v> </v>
      </c>
    </row>
    <row r="37" spans="1:10" ht="11.25">
      <c r="A37" s="21">
        <v>30</v>
      </c>
      <c r="B37" s="4" t="s">
        <v>36</v>
      </c>
      <c r="C37" s="49">
        <v>87</v>
      </c>
      <c r="D37" s="31"/>
      <c r="E37" s="40">
        <v>11</v>
      </c>
      <c r="F37" s="12"/>
      <c r="G37" s="29">
        <v>10</v>
      </c>
      <c r="H37" s="30"/>
      <c r="I37" s="46">
        <f t="shared" si="1"/>
        <v>108</v>
      </c>
      <c r="J37" s="22" t="str">
        <f t="shared" si="0"/>
        <v> </v>
      </c>
    </row>
    <row r="38" spans="1:10" ht="11.25">
      <c r="A38" s="21">
        <v>31</v>
      </c>
      <c r="B38" s="4" t="s">
        <v>110</v>
      </c>
      <c r="C38" s="49">
        <v>116</v>
      </c>
      <c r="D38" s="31"/>
      <c r="E38" s="40">
        <v>7</v>
      </c>
      <c r="F38" s="12"/>
      <c r="G38" s="29">
        <v>0</v>
      </c>
      <c r="H38" s="30"/>
      <c r="I38" s="46">
        <f t="shared" si="1"/>
        <v>123</v>
      </c>
      <c r="J38" s="22" t="str">
        <f t="shared" si="0"/>
        <v> </v>
      </c>
    </row>
    <row r="39" spans="1:10" ht="11.25">
      <c r="A39" s="21">
        <v>32</v>
      </c>
      <c r="B39" s="4" t="s">
        <v>37</v>
      </c>
      <c r="C39" s="49">
        <v>10</v>
      </c>
      <c r="D39" s="31"/>
      <c r="E39" s="40">
        <v>0</v>
      </c>
      <c r="F39" s="12"/>
      <c r="G39" s="29">
        <v>0</v>
      </c>
      <c r="H39" s="30"/>
      <c r="I39" s="46">
        <f t="shared" si="1"/>
        <v>10</v>
      </c>
      <c r="J39" s="22" t="str">
        <f t="shared" si="0"/>
        <v> </v>
      </c>
    </row>
    <row r="40" spans="1:10" ht="11.25">
      <c r="A40" s="21">
        <v>33</v>
      </c>
      <c r="B40" s="4" t="s">
        <v>38</v>
      </c>
      <c r="C40" s="49">
        <v>154</v>
      </c>
      <c r="D40" s="31"/>
      <c r="E40" s="40">
        <v>0</v>
      </c>
      <c r="F40" s="12"/>
      <c r="G40" s="29">
        <v>7</v>
      </c>
      <c r="H40" s="30"/>
      <c r="I40" s="46">
        <f t="shared" si="1"/>
        <v>161</v>
      </c>
      <c r="J40" s="22" t="str">
        <f t="shared" si="0"/>
        <v> </v>
      </c>
    </row>
    <row r="41" spans="1:10" ht="11.25">
      <c r="A41" s="21">
        <v>34</v>
      </c>
      <c r="B41" s="4" t="s">
        <v>39</v>
      </c>
      <c r="C41" s="49">
        <v>114</v>
      </c>
      <c r="D41" s="31"/>
      <c r="E41" s="40">
        <v>4</v>
      </c>
      <c r="F41" s="12"/>
      <c r="G41" s="29">
        <v>8</v>
      </c>
      <c r="H41" s="30"/>
      <c r="I41" s="46">
        <f t="shared" si="1"/>
        <v>126</v>
      </c>
      <c r="J41" s="22" t="str">
        <f t="shared" si="0"/>
        <v> </v>
      </c>
    </row>
    <row r="42" spans="1:10" ht="11.25">
      <c r="A42" s="21">
        <v>35</v>
      </c>
      <c r="B42" s="4" t="s">
        <v>111</v>
      </c>
      <c r="C42" s="49">
        <v>16</v>
      </c>
      <c r="D42" s="31"/>
      <c r="E42" s="40">
        <v>10</v>
      </c>
      <c r="F42" s="12"/>
      <c r="G42" s="29">
        <v>4</v>
      </c>
      <c r="H42" s="30"/>
      <c r="I42" s="46">
        <f t="shared" si="1"/>
        <v>30</v>
      </c>
      <c r="J42" s="22" t="str">
        <f t="shared" si="0"/>
        <v> </v>
      </c>
    </row>
    <row r="43" spans="1:10" ht="11.25">
      <c r="A43" s="21">
        <v>36</v>
      </c>
      <c r="B43" s="4" t="s">
        <v>40</v>
      </c>
      <c r="C43" s="49">
        <v>8</v>
      </c>
      <c r="D43" s="31"/>
      <c r="E43" s="40">
        <v>0</v>
      </c>
      <c r="F43" s="12"/>
      <c r="G43" s="29">
        <v>0</v>
      </c>
      <c r="H43" s="30"/>
      <c r="I43" s="46">
        <f t="shared" si="1"/>
        <v>8</v>
      </c>
      <c r="J43" s="22" t="str">
        <f t="shared" si="0"/>
        <v> </v>
      </c>
    </row>
    <row r="44" spans="1:10" ht="11.25">
      <c r="A44" s="21">
        <v>37</v>
      </c>
      <c r="B44" s="4" t="s">
        <v>112</v>
      </c>
      <c r="C44" s="49">
        <v>45</v>
      </c>
      <c r="D44" s="31"/>
      <c r="E44" s="40">
        <v>0</v>
      </c>
      <c r="F44" s="12"/>
      <c r="G44" s="29">
        <v>2</v>
      </c>
      <c r="H44" s="30"/>
      <c r="I44" s="46">
        <f t="shared" si="1"/>
        <v>47</v>
      </c>
      <c r="J44" s="22" t="str">
        <f t="shared" si="0"/>
        <v> </v>
      </c>
    </row>
    <row r="45" spans="1:10" ht="11.25">
      <c r="A45" s="21">
        <v>38</v>
      </c>
      <c r="B45" s="4" t="s">
        <v>41</v>
      </c>
      <c r="C45" s="49">
        <v>110</v>
      </c>
      <c r="D45" s="31"/>
      <c r="E45" s="40">
        <v>13</v>
      </c>
      <c r="F45" s="12"/>
      <c r="G45" s="29">
        <v>12</v>
      </c>
      <c r="H45" s="30"/>
      <c r="I45" s="46">
        <f t="shared" si="1"/>
        <v>135</v>
      </c>
      <c r="J45" s="22" t="str">
        <f t="shared" si="0"/>
        <v> </v>
      </c>
    </row>
    <row r="46" spans="1:10" ht="11.25">
      <c r="A46" s="21">
        <v>39</v>
      </c>
      <c r="B46" s="4" t="s">
        <v>42</v>
      </c>
      <c r="C46" s="49">
        <v>16</v>
      </c>
      <c r="D46" s="31"/>
      <c r="E46" s="40">
        <v>0</v>
      </c>
      <c r="F46" s="12"/>
      <c r="G46" s="29">
        <v>4</v>
      </c>
      <c r="H46" s="30"/>
      <c r="I46" s="46">
        <f t="shared" si="1"/>
        <v>20</v>
      </c>
      <c r="J46" s="22" t="str">
        <f t="shared" si="0"/>
        <v> </v>
      </c>
    </row>
    <row r="47" spans="1:10" ht="11.25">
      <c r="A47" s="21">
        <v>40</v>
      </c>
      <c r="B47" s="4" t="s">
        <v>43</v>
      </c>
      <c r="C47" s="49">
        <v>16</v>
      </c>
      <c r="D47" s="31"/>
      <c r="E47" s="40">
        <v>0</v>
      </c>
      <c r="F47" s="12"/>
      <c r="G47" s="29">
        <v>2</v>
      </c>
      <c r="H47" s="30"/>
      <c r="I47" s="46">
        <f t="shared" si="1"/>
        <v>18</v>
      </c>
      <c r="J47" s="22" t="str">
        <f t="shared" si="0"/>
        <v> </v>
      </c>
    </row>
    <row r="48" spans="1:10" ht="11.25">
      <c r="A48" s="21">
        <v>41</v>
      </c>
      <c r="B48" s="4" t="s">
        <v>113</v>
      </c>
      <c r="C48" s="49">
        <v>11</v>
      </c>
      <c r="D48" s="31"/>
      <c r="E48" s="40">
        <v>1</v>
      </c>
      <c r="F48" s="12"/>
      <c r="G48" s="29">
        <v>0</v>
      </c>
      <c r="H48" s="30"/>
      <c r="I48" s="46">
        <f t="shared" si="1"/>
        <v>12</v>
      </c>
      <c r="J48" s="22" t="str">
        <f t="shared" si="0"/>
        <v> </v>
      </c>
    </row>
    <row r="49" spans="1:10" ht="11.25">
      <c r="A49" s="21">
        <v>42</v>
      </c>
      <c r="B49" s="4" t="s">
        <v>44</v>
      </c>
      <c r="C49" s="49">
        <v>76</v>
      </c>
      <c r="D49" s="31"/>
      <c r="E49" s="40">
        <v>0</v>
      </c>
      <c r="F49" s="12"/>
      <c r="G49" s="29">
        <v>2</v>
      </c>
      <c r="H49" s="30"/>
      <c r="I49" s="46">
        <f t="shared" si="1"/>
        <v>78</v>
      </c>
      <c r="J49" s="22" t="str">
        <f t="shared" si="0"/>
        <v> </v>
      </c>
    </row>
    <row r="50" spans="1:10" ht="11.25">
      <c r="A50" s="21">
        <v>43</v>
      </c>
      <c r="B50" s="4" t="s">
        <v>114</v>
      </c>
      <c r="C50" s="49">
        <v>21</v>
      </c>
      <c r="D50" s="31" t="s">
        <v>100</v>
      </c>
      <c r="E50" s="40">
        <v>0</v>
      </c>
      <c r="F50" s="12" t="s">
        <v>100</v>
      </c>
      <c r="G50" s="29">
        <v>0</v>
      </c>
      <c r="H50" s="30" t="s">
        <v>100</v>
      </c>
      <c r="I50" s="46">
        <f t="shared" si="1"/>
        <v>21</v>
      </c>
      <c r="J50" s="22" t="str">
        <f t="shared" si="0"/>
        <v>(e)</v>
      </c>
    </row>
    <row r="51" spans="1:10" ht="11.25">
      <c r="A51" s="21">
        <v>44</v>
      </c>
      <c r="B51" s="4" t="s">
        <v>115</v>
      </c>
      <c r="C51" s="49">
        <v>79</v>
      </c>
      <c r="D51" s="31"/>
      <c r="E51" s="40">
        <v>1</v>
      </c>
      <c r="F51" s="12"/>
      <c r="G51" s="29">
        <v>5</v>
      </c>
      <c r="H51" s="30"/>
      <c r="I51" s="46">
        <f t="shared" si="1"/>
        <v>85</v>
      </c>
      <c r="J51" s="22" t="str">
        <f t="shared" si="0"/>
        <v> </v>
      </c>
    </row>
    <row r="52" spans="1:10" ht="11.25">
      <c r="A52" s="21">
        <v>45</v>
      </c>
      <c r="B52" s="4" t="s">
        <v>45</v>
      </c>
      <c r="C52" s="49">
        <v>28</v>
      </c>
      <c r="D52" s="31"/>
      <c r="E52" s="40">
        <v>0</v>
      </c>
      <c r="F52" s="12"/>
      <c r="G52" s="29">
        <v>5</v>
      </c>
      <c r="H52" s="30"/>
      <c r="I52" s="46">
        <f t="shared" si="1"/>
        <v>33</v>
      </c>
      <c r="J52" s="22" t="str">
        <f t="shared" si="0"/>
        <v> </v>
      </c>
    </row>
    <row r="53" spans="1:10" ht="11.25">
      <c r="A53" s="21">
        <v>46</v>
      </c>
      <c r="B53" s="4" t="s">
        <v>46</v>
      </c>
      <c r="C53" s="49">
        <v>1</v>
      </c>
      <c r="D53" s="31"/>
      <c r="E53" s="40">
        <v>19</v>
      </c>
      <c r="F53" s="12"/>
      <c r="G53" s="29">
        <v>2</v>
      </c>
      <c r="H53" s="30"/>
      <c r="I53" s="46">
        <f t="shared" si="1"/>
        <v>22</v>
      </c>
      <c r="J53" s="22" t="str">
        <f t="shared" si="0"/>
        <v> </v>
      </c>
    </row>
    <row r="54" spans="1:10" ht="11.25">
      <c r="A54" s="21">
        <v>47</v>
      </c>
      <c r="B54" s="4" t="s">
        <v>116</v>
      </c>
      <c r="C54" s="49">
        <v>38</v>
      </c>
      <c r="D54" s="31"/>
      <c r="E54" s="40">
        <v>0</v>
      </c>
      <c r="F54" s="12"/>
      <c r="G54" s="29">
        <v>0</v>
      </c>
      <c r="H54" s="30"/>
      <c r="I54" s="46">
        <f t="shared" si="1"/>
        <v>38</v>
      </c>
      <c r="J54" s="22" t="str">
        <f t="shared" si="0"/>
        <v> </v>
      </c>
    </row>
    <row r="55" spans="1:10" ht="11.25">
      <c r="A55" s="21">
        <v>48</v>
      </c>
      <c r="B55" s="4" t="s">
        <v>47</v>
      </c>
      <c r="C55" s="49">
        <v>8</v>
      </c>
      <c r="D55" s="31"/>
      <c r="E55" s="40">
        <v>0</v>
      </c>
      <c r="F55" s="10"/>
      <c r="G55" s="29">
        <v>1</v>
      </c>
      <c r="H55" s="30"/>
      <c r="I55" s="46">
        <f t="shared" si="1"/>
        <v>9</v>
      </c>
      <c r="J55" s="22" t="str">
        <f t="shared" si="0"/>
        <v> </v>
      </c>
    </row>
    <row r="56" spans="1:10" ht="11.25">
      <c r="A56" s="21">
        <v>49</v>
      </c>
      <c r="B56" s="4" t="s">
        <v>117</v>
      </c>
      <c r="C56" s="49">
        <v>31</v>
      </c>
      <c r="D56" s="31"/>
      <c r="E56" s="40">
        <v>0</v>
      </c>
      <c r="F56" s="10"/>
      <c r="G56" s="29">
        <v>0</v>
      </c>
      <c r="H56" s="30"/>
      <c r="I56" s="46">
        <f t="shared" si="1"/>
        <v>31</v>
      </c>
      <c r="J56" s="22" t="str">
        <f t="shared" si="0"/>
        <v> </v>
      </c>
    </row>
    <row r="57" spans="1:10" ht="11.25">
      <c r="A57" s="21">
        <v>50</v>
      </c>
      <c r="B57" s="4" t="s">
        <v>48</v>
      </c>
      <c r="C57" s="49">
        <v>22</v>
      </c>
      <c r="D57" s="31"/>
      <c r="E57" s="40">
        <v>2</v>
      </c>
      <c r="F57" s="12"/>
      <c r="G57" s="29">
        <v>0</v>
      </c>
      <c r="H57" s="30"/>
      <c r="I57" s="46">
        <f t="shared" si="1"/>
        <v>24</v>
      </c>
      <c r="J57" s="22" t="str">
        <f t="shared" si="0"/>
        <v> </v>
      </c>
    </row>
    <row r="58" spans="1:10" ht="11.25">
      <c r="A58" s="21">
        <v>51</v>
      </c>
      <c r="B58" s="4" t="s">
        <v>49</v>
      </c>
      <c r="C58" s="49">
        <v>52</v>
      </c>
      <c r="D58" s="31"/>
      <c r="E58" s="40">
        <v>0</v>
      </c>
      <c r="F58" s="12"/>
      <c r="G58" s="29">
        <v>0</v>
      </c>
      <c r="H58" s="30"/>
      <c r="I58" s="46">
        <f t="shared" si="1"/>
        <v>52</v>
      </c>
      <c r="J58" s="22" t="str">
        <f t="shared" si="0"/>
        <v> </v>
      </c>
    </row>
    <row r="59" spans="1:10" ht="11.25">
      <c r="A59" s="18">
        <v>52</v>
      </c>
      <c r="B59" s="24" t="s">
        <v>118</v>
      </c>
      <c r="C59" s="50">
        <v>5</v>
      </c>
      <c r="D59" s="35"/>
      <c r="E59" s="41">
        <v>0</v>
      </c>
      <c r="F59" s="37"/>
      <c r="G59" s="32">
        <v>2</v>
      </c>
      <c r="H59" s="33"/>
      <c r="I59" s="47">
        <f t="shared" si="1"/>
        <v>7</v>
      </c>
      <c r="J59" s="23" t="str">
        <f t="shared" si="0"/>
        <v> </v>
      </c>
    </row>
    <row r="60" spans="1:9" ht="14.25" customHeight="1">
      <c r="A60" s="5" t="s">
        <v>84</v>
      </c>
      <c r="C60" s="8"/>
      <c r="D60" s="10"/>
      <c r="E60" s="6"/>
      <c r="F60" s="12"/>
      <c r="G60" s="6"/>
      <c r="H60" s="16"/>
      <c r="I60" s="46"/>
    </row>
    <row r="61" spans="2:9" ht="9.75" customHeight="1">
      <c r="B61" s="5"/>
      <c r="C61" s="8"/>
      <c r="D61" s="10"/>
      <c r="E61" s="6"/>
      <c r="F61" s="12"/>
      <c r="G61" s="6"/>
      <c r="H61" s="16"/>
      <c r="I61" s="46"/>
    </row>
    <row r="62" spans="1:10" ht="9" customHeight="1">
      <c r="A62" s="573" t="s">
        <v>86</v>
      </c>
      <c r="B62" s="574"/>
      <c r="C62" s="140"/>
      <c r="D62" s="73"/>
      <c r="E62" s="68"/>
      <c r="F62" s="34"/>
      <c r="G62" s="141"/>
      <c r="H62" s="142"/>
      <c r="I62" s="574" t="s">
        <v>85</v>
      </c>
      <c r="J62" s="578"/>
    </row>
    <row r="63" spans="1:10" ht="12.75" customHeight="1">
      <c r="A63" s="569"/>
      <c r="B63" s="575"/>
      <c r="C63" s="569" t="s">
        <v>153</v>
      </c>
      <c r="D63" s="570"/>
      <c r="E63" s="571" t="s">
        <v>150</v>
      </c>
      <c r="F63" s="572"/>
      <c r="G63" s="580" t="s">
        <v>150</v>
      </c>
      <c r="H63" s="581"/>
      <c r="I63" s="575"/>
      <c r="J63" s="570"/>
    </row>
    <row r="64" spans="1:10" ht="12.75" customHeight="1">
      <c r="A64" s="569"/>
      <c r="B64" s="575"/>
      <c r="C64" s="569" t="s">
        <v>154</v>
      </c>
      <c r="D64" s="570"/>
      <c r="E64" s="571" t="s">
        <v>155</v>
      </c>
      <c r="F64" s="572"/>
      <c r="G64" s="580" t="s">
        <v>156</v>
      </c>
      <c r="H64" s="581"/>
      <c r="I64" s="575"/>
      <c r="J64" s="570"/>
    </row>
    <row r="65" spans="1:10" ht="9.75" customHeight="1">
      <c r="A65" s="576"/>
      <c r="B65" s="577"/>
      <c r="C65" s="139"/>
      <c r="D65" s="35"/>
      <c r="E65" s="577"/>
      <c r="F65" s="577"/>
      <c r="G65" s="576"/>
      <c r="H65" s="579"/>
      <c r="I65" s="577"/>
      <c r="J65" s="579"/>
    </row>
    <row r="66" spans="1:10" ht="11.25">
      <c r="A66" s="21">
        <v>53</v>
      </c>
      <c r="B66" s="4" t="s">
        <v>50</v>
      </c>
      <c r="C66" s="49">
        <v>3</v>
      </c>
      <c r="D66" s="31"/>
      <c r="E66" s="40">
        <v>0</v>
      </c>
      <c r="F66" s="10"/>
      <c r="G66" s="29">
        <v>0</v>
      </c>
      <c r="H66" s="30"/>
      <c r="I66" s="46">
        <f>C66+E66+G66</f>
        <v>3</v>
      </c>
      <c r="J66" s="22" t="str">
        <f aca="true" t="shared" si="2" ref="J66:J112">IF(OR(D66="(e)",F66="(e)",H66="(e)"),"(e)"," ")</f>
        <v> </v>
      </c>
    </row>
    <row r="67" spans="1:10" ht="11.25">
      <c r="A67" s="21">
        <v>54</v>
      </c>
      <c r="B67" s="4" t="s">
        <v>119</v>
      </c>
      <c r="C67" s="49">
        <v>34</v>
      </c>
      <c r="D67" s="31"/>
      <c r="E67" s="40">
        <v>13</v>
      </c>
      <c r="F67" s="12"/>
      <c r="G67" s="29">
        <v>3</v>
      </c>
      <c r="H67" s="30"/>
      <c r="I67" s="46">
        <f aca="true" t="shared" si="3" ref="I67:I112">C67+E67+G67</f>
        <v>50</v>
      </c>
      <c r="J67" s="22" t="str">
        <f t="shared" si="2"/>
        <v> </v>
      </c>
    </row>
    <row r="68" spans="1:10" ht="11.25">
      <c r="A68" s="21">
        <v>55</v>
      </c>
      <c r="B68" s="4" t="s">
        <v>51</v>
      </c>
      <c r="C68" s="49">
        <v>5</v>
      </c>
      <c r="D68" s="31"/>
      <c r="E68" s="40">
        <v>3</v>
      </c>
      <c r="F68" s="12"/>
      <c r="G68" s="29">
        <v>0</v>
      </c>
      <c r="H68" s="30"/>
      <c r="I68" s="46">
        <f t="shared" si="3"/>
        <v>8</v>
      </c>
      <c r="J68" s="22" t="str">
        <f t="shared" si="2"/>
        <v> </v>
      </c>
    </row>
    <row r="69" spans="1:10" ht="11.25">
      <c r="A69" s="21">
        <v>56</v>
      </c>
      <c r="B69" s="4" t="s">
        <v>52</v>
      </c>
      <c r="C69" s="49">
        <v>27</v>
      </c>
      <c r="D69" s="31"/>
      <c r="E69" s="40">
        <v>0</v>
      </c>
      <c r="F69" s="12"/>
      <c r="G69" s="29">
        <v>0</v>
      </c>
      <c r="H69" s="30"/>
      <c r="I69" s="46">
        <f t="shared" si="3"/>
        <v>27</v>
      </c>
      <c r="J69" s="22" t="str">
        <f t="shared" si="2"/>
        <v> </v>
      </c>
    </row>
    <row r="70" spans="1:10" ht="11.25">
      <c r="A70" s="21">
        <v>57</v>
      </c>
      <c r="B70" s="4" t="s">
        <v>53</v>
      </c>
      <c r="C70" s="49">
        <v>28</v>
      </c>
      <c r="D70" s="31"/>
      <c r="E70" s="40">
        <v>0</v>
      </c>
      <c r="F70" s="12"/>
      <c r="G70" s="29">
        <v>2</v>
      </c>
      <c r="H70" s="30"/>
      <c r="I70" s="46">
        <f t="shared" si="3"/>
        <v>30</v>
      </c>
      <c r="J70" s="22" t="str">
        <f t="shared" si="2"/>
        <v> </v>
      </c>
    </row>
    <row r="71" spans="1:10" ht="11.25">
      <c r="A71" s="21">
        <v>58</v>
      </c>
      <c r="B71" s="4" t="s">
        <v>54</v>
      </c>
      <c r="C71" s="49">
        <v>2</v>
      </c>
      <c r="D71" s="31" t="s">
        <v>100</v>
      </c>
      <c r="E71" s="40">
        <v>0</v>
      </c>
      <c r="F71" s="12" t="s">
        <v>100</v>
      </c>
      <c r="G71" s="29">
        <v>0</v>
      </c>
      <c r="H71" s="30" t="s">
        <v>100</v>
      </c>
      <c r="I71" s="46">
        <f t="shared" si="3"/>
        <v>2</v>
      </c>
      <c r="J71" s="22" t="str">
        <f t="shared" si="2"/>
        <v>(e)</v>
      </c>
    </row>
    <row r="72" spans="1:10" ht="11.25">
      <c r="A72" s="21">
        <v>59</v>
      </c>
      <c r="B72" s="4" t="s">
        <v>55</v>
      </c>
      <c r="C72" s="49">
        <v>96</v>
      </c>
      <c r="D72" s="31"/>
      <c r="E72" s="40">
        <v>1</v>
      </c>
      <c r="F72" s="12"/>
      <c r="G72" s="29">
        <v>0</v>
      </c>
      <c r="H72" s="31"/>
      <c r="I72" s="46">
        <f t="shared" si="3"/>
        <v>97</v>
      </c>
      <c r="J72" s="22" t="str">
        <f t="shared" si="2"/>
        <v> </v>
      </c>
    </row>
    <row r="73" spans="1:10" ht="11.25">
      <c r="A73" s="21">
        <v>60</v>
      </c>
      <c r="B73" s="4" t="s">
        <v>56</v>
      </c>
      <c r="C73" s="49">
        <v>23</v>
      </c>
      <c r="D73" s="31"/>
      <c r="E73" s="40">
        <v>0</v>
      </c>
      <c r="F73" s="12"/>
      <c r="G73" s="29">
        <v>6</v>
      </c>
      <c r="H73" s="30"/>
      <c r="I73" s="46">
        <f t="shared" si="3"/>
        <v>29</v>
      </c>
      <c r="J73" s="22" t="str">
        <f t="shared" si="2"/>
        <v> </v>
      </c>
    </row>
    <row r="74" spans="1:10" ht="11.25">
      <c r="A74" s="21">
        <v>61</v>
      </c>
      <c r="B74" s="4" t="s">
        <v>57</v>
      </c>
      <c r="C74" s="49">
        <v>13</v>
      </c>
      <c r="D74" s="31"/>
      <c r="E74" s="40">
        <v>0</v>
      </c>
      <c r="F74" s="12"/>
      <c r="G74" s="29">
        <v>0</v>
      </c>
      <c r="H74" s="30"/>
      <c r="I74" s="46">
        <f t="shared" si="3"/>
        <v>13</v>
      </c>
      <c r="J74" s="22" t="str">
        <f t="shared" si="2"/>
        <v> </v>
      </c>
    </row>
    <row r="75" spans="1:10" ht="11.25">
      <c r="A75" s="21">
        <v>62</v>
      </c>
      <c r="B75" s="4" t="s">
        <v>120</v>
      </c>
      <c r="C75" s="49">
        <v>36</v>
      </c>
      <c r="D75" s="31"/>
      <c r="E75" s="40">
        <v>1</v>
      </c>
      <c r="F75" s="12"/>
      <c r="G75" s="29">
        <v>1</v>
      </c>
      <c r="H75" s="30"/>
      <c r="I75" s="46">
        <f t="shared" si="3"/>
        <v>38</v>
      </c>
      <c r="J75" s="22" t="str">
        <f t="shared" si="2"/>
        <v> </v>
      </c>
    </row>
    <row r="76" spans="1:10" ht="11.25">
      <c r="A76" s="21">
        <v>63</v>
      </c>
      <c r="B76" s="4" t="s">
        <v>121</v>
      </c>
      <c r="C76" s="49">
        <v>34</v>
      </c>
      <c r="D76" s="31"/>
      <c r="E76" s="40">
        <v>4</v>
      </c>
      <c r="F76" s="12"/>
      <c r="G76" s="29">
        <v>1</v>
      </c>
      <c r="H76" s="30"/>
      <c r="I76" s="46">
        <f t="shared" si="3"/>
        <v>39</v>
      </c>
      <c r="J76" s="22" t="str">
        <f t="shared" si="2"/>
        <v> </v>
      </c>
    </row>
    <row r="77" spans="1:10" ht="11.25">
      <c r="A77" s="21">
        <v>64</v>
      </c>
      <c r="B77" s="4" t="s">
        <v>122</v>
      </c>
      <c r="C77" s="49">
        <v>61</v>
      </c>
      <c r="D77" s="31"/>
      <c r="E77" s="40">
        <v>2</v>
      </c>
      <c r="F77" s="12"/>
      <c r="G77" s="29">
        <v>1</v>
      </c>
      <c r="H77" s="30"/>
      <c r="I77" s="46">
        <f t="shared" si="3"/>
        <v>64</v>
      </c>
      <c r="J77" s="22" t="str">
        <f t="shared" si="2"/>
        <v> </v>
      </c>
    </row>
    <row r="78" spans="1:10" ht="11.25">
      <c r="A78" s="21">
        <v>65</v>
      </c>
      <c r="B78" s="4" t="s">
        <v>123</v>
      </c>
      <c r="C78" s="49">
        <v>14</v>
      </c>
      <c r="D78" s="31"/>
      <c r="E78" s="40">
        <v>1</v>
      </c>
      <c r="F78" s="12"/>
      <c r="G78" s="29">
        <v>0</v>
      </c>
      <c r="H78" s="30"/>
      <c r="I78" s="46">
        <f t="shared" si="3"/>
        <v>15</v>
      </c>
      <c r="J78" s="22" t="str">
        <f t="shared" si="2"/>
        <v> </v>
      </c>
    </row>
    <row r="79" spans="1:10" ht="11.25">
      <c r="A79" s="21">
        <v>66</v>
      </c>
      <c r="B79" s="4" t="s">
        <v>124</v>
      </c>
      <c r="C79" s="49">
        <v>37</v>
      </c>
      <c r="D79" s="31"/>
      <c r="E79" s="40">
        <v>6</v>
      </c>
      <c r="F79" s="12"/>
      <c r="G79" s="29">
        <v>0</v>
      </c>
      <c r="H79" s="30"/>
      <c r="I79" s="46">
        <f t="shared" si="3"/>
        <v>43</v>
      </c>
      <c r="J79" s="22" t="str">
        <f t="shared" si="2"/>
        <v> </v>
      </c>
    </row>
    <row r="80" spans="1:10" ht="11.25">
      <c r="A80" s="21">
        <v>67</v>
      </c>
      <c r="B80" s="4" t="s">
        <v>125</v>
      </c>
      <c r="C80" s="49">
        <v>37</v>
      </c>
      <c r="D80" s="31"/>
      <c r="E80" s="40">
        <v>1</v>
      </c>
      <c r="F80" s="12"/>
      <c r="G80" s="29">
        <v>3</v>
      </c>
      <c r="H80" s="30"/>
      <c r="I80" s="46">
        <f t="shared" si="3"/>
        <v>41</v>
      </c>
      <c r="J80" s="22" t="str">
        <f t="shared" si="2"/>
        <v> </v>
      </c>
    </row>
    <row r="81" spans="1:10" ht="11.25">
      <c r="A81" s="21">
        <v>68</v>
      </c>
      <c r="B81" s="4" t="s">
        <v>126</v>
      </c>
      <c r="C81" s="49">
        <v>68</v>
      </c>
      <c r="D81" s="31"/>
      <c r="E81" s="40">
        <v>0</v>
      </c>
      <c r="F81" s="12"/>
      <c r="G81" s="29">
        <v>0</v>
      </c>
      <c r="H81" s="30"/>
      <c r="I81" s="46">
        <f t="shared" si="3"/>
        <v>68</v>
      </c>
      <c r="J81" s="22" t="str">
        <f t="shared" si="2"/>
        <v> </v>
      </c>
    </row>
    <row r="82" spans="1:10" ht="11.25">
      <c r="A82" s="21">
        <v>69</v>
      </c>
      <c r="B82" s="4" t="s">
        <v>58</v>
      </c>
      <c r="C82" s="49">
        <v>349</v>
      </c>
      <c r="D82" s="31"/>
      <c r="E82" s="40">
        <v>0</v>
      </c>
      <c r="F82" s="12"/>
      <c r="G82" s="29">
        <v>0</v>
      </c>
      <c r="H82" s="30"/>
      <c r="I82" s="46">
        <f t="shared" si="3"/>
        <v>349</v>
      </c>
      <c r="J82" s="22" t="str">
        <f t="shared" si="2"/>
        <v> </v>
      </c>
    </row>
    <row r="83" spans="1:10" ht="11.25">
      <c r="A83" s="21">
        <v>70</v>
      </c>
      <c r="B83" s="4" t="s">
        <v>127</v>
      </c>
      <c r="C83" s="49">
        <v>17</v>
      </c>
      <c r="D83" s="31"/>
      <c r="E83" s="40">
        <v>0</v>
      </c>
      <c r="F83" s="12"/>
      <c r="G83" s="29">
        <v>0</v>
      </c>
      <c r="H83" s="30"/>
      <c r="I83" s="46">
        <f t="shared" si="3"/>
        <v>17</v>
      </c>
      <c r="J83" s="22" t="str">
        <f t="shared" si="2"/>
        <v> </v>
      </c>
    </row>
    <row r="84" spans="1:10" ht="11.25">
      <c r="A84" s="21">
        <v>71</v>
      </c>
      <c r="B84" s="4" t="s">
        <v>128</v>
      </c>
      <c r="C84" s="49">
        <v>27</v>
      </c>
      <c r="D84" s="31"/>
      <c r="E84" s="40">
        <v>0</v>
      </c>
      <c r="F84" s="12"/>
      <c r="G84" s="29">
        <v>3</v>
      </c>
      <c r="H84" s="30"/>
      <c r="I84" s="46">
        <f t="shared" si="3"/>
        <v>30</v>
      </c>
      <c r="J84" s="22" t="str">
        <f t="shared" si="2"/>
        <v> </v>
      </c>
    </row>
    <row r="85" spans="1:10" ht="11.25">
      <c r="A85" s="21">
        <v>72</v>
      </c>
      <c r="B85" s="4" t="s">
        <v>59</v>
      </c>
      <c r="C85" s="49">
        <v>10</v>
      </c>
      <c r="D85" s="31"/>
      <c r="E85" s="40">
        <v>0</v>
      </c>
      <c r="F85" s="12"/>
      <c r="G85" s="29">
        <v>3</v>
      </c>
      <c r="H85" s="30"/>
      <c r="I85" s="46">
        <f t="shared" si="3"/>
        <v>13</v>
      </c>
      <c r="J85" s="22" t="str">
        <f t="shared" si="2"/>
        <v> </v>
      </c>
    </row>
    <row r="86" spans="1:10" ht="11.25">
      <c r="A86" s="21">
        <v>73</v>
      </c>
      <c r="B86" s="4" t="s">
        <v>60</v>
      </c>
      <c r="C86" s="49">
        <v>40</v>
      </c>
      <c r="D86" s="31"/>
      <c r="E86" s="40">
        <v>0</v>
      </c>
      <c r="F86" s="12"/>
      <c r="G86" s="29">
        <v>0</v>
      </c>
      <c r="H86" s="30"/>
      <c r="I86" s="46">
        <f t="shared" si="3"/>
        <v>40</v>
      </c>
      <c r="J86" s="22" t="str">
        <f t="shared" si="2"/>
        <v> </v>
      </c>
    </row>
    <row r="87" spans="1:10" ht="11.25">
      <c r="A87" s="21">
        <v>74</v>
      </c>
      <c r="B87" s="4" t="s">
        <v>129</v>
      </c>
      <c r="C87" s="49">
        <v>105</v>
      </c>
      <c r="D87" s="31"/>
      <c r="E87" s="40">
        <v>0</v>
      </c>
      <c r="F87" s="12"/>
      <c r="G87" s="29">
        <v>0</v>
      </c>
      <c r="H87" s="30"/>
      <c r="I87" s="46">
        <f t="shared" si="3"/>
        <v>105</v>
      </c>
      <c r="J87" s="22" t="str">
        <f t="shared" si="2"/>
        <v> </v>
      </c>
    </row>
    <row r="88" spans="1:10" ht="11.25">
      <c r="A88" s="21">
        <v>75</v>
      </c>
      <c r="B88" s="4" t="s">
        <v>61</v>
      </c>
      <c r="C88" s="49">
        <v>3</v>
      </c>
      <c r="D88" s="31"/>
      <c r="E88" s="40">
        <v>0</v>
      </c>
      <c r="F88" s="12"/>
      <c r="G88" s="29">
        <v>0</v>
      </c>
      <c r="H88" s="30"/>
      <c r="I88" s="46">
        <f t="shared" si="3"/>
        <v>3</v>
      </c>
      <c r="J88" s="22" t="str">
        <f t="shared" si="2"/>
        <v> </v>
      </c>
    </row>
    <row r="89" spans="1:10" ht="11.25">
      <c r="A89" s="21">
        <v>76</v>
      </c>
      <c r="B89" s="4" t="s">
        <v>130</v>
      </c>
      <c r="C89" s="49">
        <v>67</v>
      </c>
      <c r="D89" s="31"/>
      <c r="E89" s="40">
        <v>1</v>
      </c>
      <c r="F89" s="12"/>
      <c r="G89" s="29">
        <v>8</v>
      </c>
      <c r="H89" s="30"/>
      <c r="I89" s="46">
        <f t="shared" si="3"/>
        <v>76</v>
      </c>
      <c r="J89" s="22" t="str">
        <f t="shared" si="2"/>
        <v> </v>
      </c>
    </row>
    <row r="90" spans="1:10" ht="11.25">
      <c r="A90" s="21">
        <v>77</v>
      </c>
      <c r="B90" s="4" t="s">
        <v>131</v>
      </c>
      <c r="C90" s="49">
        <v>47</v>
      </c>
      <c r="D90" s="31"/>
      <c r="E90" s="40">
        <v>2</v>
      </c>
      <c r="F90" s="12"/>
      <c r="G90" s="29">
        <v>9</v>
      </c>
      <c r="H90" s="31"/>
      <c r="I90" s="46">
        <f t="shared" si="3"/>
        <v>58</v>
      </c>
      <c r="J90" s="22" t="str">
        <f t="shared" si="2"/>
        <v> </v>
      </c>
    </row>
    <row r="91" spans="1:10" ht="11.25">
      <c r="A91" s="21">
        <v>78</v>
      </c>
      <c r="B91" s="4" t="s">
        <v>62</v>
      </c>
      <c r="C91" s="49">
        <v>100</v>
      </c>
      <c r="D91" s="31"/>
      <c r="E91" s="40">
        <v>0</v>
      </c>
      <c r="F91" s="12"/>
      <c r="G91" s="29">
        <v>3</v>
      </c>
      <c r="H91" s="30"/>
      <c r="I91" s="46">
        <f t="shared" si="3"/>
        <v>103</v>
      </c>
      <c r="J91" s="22" t="str">
        <f t="shared" si="2"/>
        <v> </v>
      </c>
    </row>
    <row r="92" spans="1:10" ht="11.25">
      <c r="A92" s="21">
        <v>79</v>
      </c>
      <c r="B92" s="4" t="s">
        <v>132</v>
      </c>
      <c r="C92" s="49">
        <v>16</v>
      </c>
      <c r="D92" s="31"/>
      <c r="E92" s="40">
        <v>2</v>
      </c>
      <c r="F92" s="12"/>
      <c r="G92" s="29">
        <v>0</v>
      </c>
      <c r="H92" s="30"/>
      <c r="I92" s="46">
        <f t="shared" si="3"/>
        <v>18</v>
      </c>
      <c r="J92" s="22" t="str">
        <f t="shared" si="2"/>
        <v> </v>
      </c>
    </row>
    <row r="93" spans="1:10" ht="11.25">
      <c r="A93" s="21">
        <v>80</v>
      </c>
      <c r="B93" s="4" t="s">
        <v>63</v>
      </c>
      <c r="C93" s="49">
        <v>18</v>
      </c>
      <c r="D93" s="31"/>
      <c r="E93" s="40">
        <v>23</v>
      </c>
      <c r="F93" s="12"/>
      <c r="G93" s="29">
        <v>2</v>
      </c>
      <c r="H93" s="30"/>
      <c r="I93" s="46">
        <f t="shared" si="3"/>
        <v>43</v>
      </c>
      <c r="J93" s="22" t="str">
        <f t="shared" si="2"/>
        <v> </v>
      </c>
    </row>
    <row r="94" spans="1:10" ht="11.25">
      <c r="A94" s="21">
        <v>81</v>
      </c>
      <c r="B94" s="4" t="s">
        <v>64</v>
      </c>
      <c r="C94" s="49">
        <v>48</v>
      </c>
      <c r="D94" s="31"/>
      <c r="E94" s="40">
        <v>1</v>
      </c>
      <c r="F94" s="12"/>
      <c r="G94" s="29">
        <v>0</v>
      </c>
      <c r="H94" s="30"/>
      <c r="I94" s="46">
        <f t="shared" si="3"/>
        <v>49</v>
      </c>
      <c r="J94" s="22" t="str">
        <f t="shared" si="2"/>
        <v> </v>
      </c>
    </row>
    <row r="95" spans="1:10" ht="11.25">
      <c r="A95" s="21">
        <v>82</v>
      </c>
      <c r="B95" s="4" t="s">
        <v>133</v>
      </c>
      <c r="C95" s="49">
        <v>19</v>
      </c>
      <c r="D95" s="31"/>
      <c r="E95" s="40">
        <v>0</v>
      </c>
      <c r="F95" s="12"/>
      <c r="G95" s="29">
        <v>1</v>
      </c>
      <c r="H95" s="30"/>
      <c r="I95" s="46">
        <f t="shared" si="3"/>
        <v>20</v>
      </c>
      <c r="J95" s="22" t="str">
        <f t="shared" si="2"/>
        <v> </v>
      </c>
    </row>
    <row r="96" spans="1:10" ht="11.25">
      <c r="A96" s="21">
        <v>83</v>
      </c>
      <c r="B96" s="4" t="s">
        <v>65</v>
      </c>
      <c r="C96" s="49">
        <v>101</v>
      </c>
      <c r="D96" s="31"/>
      <c r="E96" s="40">
        <v>33</v>
      </c>
      <c r="F96" s="12"/>
      <c r="G96" s="29">
        <v>6</v>
      </c>
      <c r="H96" s="30"/>
      <c r="I96" s="46">
        <f t="shared" si="3"/>
        <v>140</v>
      </c>
      <c r="J96" s="22" t="str">
        <f t="shared" si="2"/>
        <v> </v>
      </c>
    </row>
    <row r="97" spans="1:10" ht="11.25">
      <c r="A97" s="21">
        <v>84</v>
      </c>
      <c r="B97" s="4" t="s">
        <v>66</v>
      </c>
      <c r="C97" s="49">
        <v>71</v>
      </c>
      <c r="D97" s="31"/>
      <c r="E97" s="40">
        <v>0</v>
      </c>
      <c r="F97" s="12"/>
      <c r="G97" s="29">
        <v>0</v>
      </c>
      <c r="H97" s="30"/>
      <c r="I97" s="46">
        <f t="shared" si="3"/>
        <v>71</v>
      </c>
      <c r="J97" s="22" t="str">
        <f t="shared" si="2"/>
        <v> </v>
      </c>
    </row>
    <row r="98" spans="1:10" ht="11.25">
      <c r="A98" s="21">
        <v>85</v>
      </c>
      <c r="B98" s="4" t="s">
        <v>67</v>
      </c>
      <c r="C98" s="49">
        <v>32</v>
      </c>
      <c r="D98" s="31"/>
      <c r="E98" s="40">
        <v>0</v>
      </c>
      <c r="F98" s="12"/>
      <c r="G98" s="29">
        <v>0</v>
      </c>
      <c r="H98" s="30"/>
      <c r="I98" s="46">
        <f t="shared" si="3"/>
        <v>32</v>
      </c>
      <c r="J98" s="22" t="str">
        <f t="shared" si="2"/>
        <v> </v>
      </c>
    </row>
    <row r="99" spans="1:10" ht="11.25">
      <c r="A99" s="21">
        <v>86</v>
      </c>
      <c r="B99" s="4" t="s">
        <v>68</v>
      </c>
      <c r="C99" s="49">
        <v>23</v>
      </c>
      <c r="D99" s="31"/>
      <c r="E99" s="40">
        <v>12</v>
      </c>
      <c r="F99" s="12"/>
      <c r="G99" s="29">
        <v>6</v>
      </c>
      <c r="H99" s="30"/>
      <c r="I99" s="46">
        <f t="shared" si="3"/>
        <v>41</v>
      </c>
      <c r="J99" s="22" t="str">
        <f t="shared" si="2"/>
        <v> </v>
      </c>
    </row>
    <row r="100" spans="1:10" ht="11.25">
      <c r="A100" s="21">
        <v>87</v>
      </c>
      <c r="B100" s="4" t="s">
        <v>134</v>
      </c>
      <c r="C100" s="49">
        <v>17</v>
      </c>
      <c r="D100" s="31"/>
      <c r="E100" s="40">
        <v>21</v>
      </c>
      <c r="F100" s="12"/>
      <c r="G100" s="29">
        <v>0</v>
      </c>
      <c r="H100" s="30"/>
      <c r="I100" s="46">
        <f t="shared" si="3"/>
        <v>38</v>
      </c>
      <c r="J100" s="22" t="str">
        <f t="shared" si="2"/>
        <v> </v>
      </c>
    </row>
    <row r="101" spans="1:10" ht="11.25">
      <c r="A101" s="21">
        <v>88</v>
      </c>
      <c r="B101" s="4" t="s">
        <v>69</v>
      </c>
      <c r="C101" s="49">
        <v>25</v>
      </c>
      <c r="D101" s="31"/>
      <c r="E101" s="40">
        <v>0</v>
      </c>
      <c r="F101" s="12"/>
      <c r="G101" s="29">
        <v>0</v>
      </c>
      <c r="H101" s="30"/>
      <c r="I101" s="46">
        <f t="shared" si="3"/>
        <v>25</v>
      </c>
      <c r="J101" s="22" t="str">
        <f t="shared" si="2"/>
        <v> </v>
      </c>
    </row>
    <row r="102" spans="1:10" ht="11.25">
      <c r="A102" s="21">
        <v>89</v>
      </c>
      <c r="B102" s="4" t="s">
        <v>70</v>
      </c>
      <c r="C102" s="49">
        <v>18</v>
      </c>
      <c r="D102" s="31"/>
      <c r="E102" s="40">
        <v>1</v>
      </c>
      <c r="F102" s="12"/>
      <c r="G102" s="29">
        <v>0</v>
      </c>
      <c r="H102" s="30"/>
      <c r="I102" s="46">
        <f t="shared" si="3"/>
        <v>19</v>
      </c>
      <c r="J102" s="22" t="str">
        <f t="shared" si="2"/>
        <v> </v>
      </c>
    </row>
    <row r="103" spans="1:10" ht="11.25">
      <c r="A103" s="21">
        <v>90</v>
      </c>
      <c r="B103" s="4" t="s">
        <v>71</v>
      </c>
      <c r="C103" s="49">
        <v>2</v>
      </c>
      <c r="D103" s="31" t="s">
        <v>100</v>
      </c>
      <c r="E103" s="40">
        <v>1</v>
      </c>
      <c r="F103" s="12" t="s">
        <v>100</v>
      </c>
      <c r="G103" s="29">
        <v>0</v>
      </c>
      <c r="H103" s="30" t="s">
        <v>100</v>
      </c>
      <c r="I103" s="46">
        <f t="shared" si="3"/>
        <v>3</v>
      </c>
      <c r="J103" s="22" t="str">
        <f t="shared" si="2"/>
        <v>(e)</v>
      </c>
    </row>
    <row r="104" spans="1:10" ht="11.25">
      <c r="A104" s="21">
        <v>91</v>
      </c>
      <c r="B104" s="4" t="s">
        <v>72</v>
      </c>
      <c r="C104" s="49">
        <v>43</v>
      </c>
      <c r="D104" s="31"/>
      <c r="E104" s="40">
        <v>8</v>
      </c>
      <c r="F104" s="12"/>
      <c r="G104" s="29">
        <v>4</v>
      </c>
      <c r="H104" s="30"/>
      <c r="I104" s="46">
        <f t="shared" si="3"/>
        <v>55</v>
      </c>
      <c r="J104" s="22" t="str">
        <f t="shared" si="2"/>
        <v> </v>
      </c>
    </row>
    <row r="105" spans="1:10" ht="11.25">
      <c r="A105" s="21">
        <v>92</v>
      </c>
      <c r="B105" s="4" t="s">
        <v>135</v>
      </c>
      <c r="C105" s="49">
        <v>109</v>
      </c>
      <c r="D105" s="31"/>
      <c r="E105" s="40">
        <v>0</v>
      </c>
      <c r="F105" s="12"/>
      <c r="G105" s="29">
        <v>0</v>
      </c>
      <c r="H105" s="30"/>
      <c r="I105" s="46">
        <f t="shared" si="3"/>
        <v>109</v>
      </c>
      <c r="J105" s="22" t="str">
        <f t="shared" si="2"/>
        <v> </v>
      </c>
    </row>
    <row r="106" spans="1:10" ht="11.25">
      <c r="A106" s="21">
        <v>93</v>
      </c>
      <c r="B106" s="4" t="s">
        <v>136</v>
      </c>
      <c r="C106" s="49">
        <v>54</v>
      </c>
      <c r="D106" s="31"/>
      <c r="E106" s="40">
        <v>0</v>
      </c>
      <c r="F106" s="12"/>
      <c r="G106" s="29">
        <v>20</v>
      </c>
      <c r="H106" s="30"/>
      <c r="I106" s="46">
        <f t="shared" si="3"/>
        <v>74</v>
      </c>
      <c r="J106" s="22" t="str">
        <f t="shared" si="2"/>
        <v> </v>
      </c>
    </row>
    <row r="107" spans="1:10" ht="11.25">
      <c r="A107" s="21">
        <v>94</v>
      </c>
      <c r="B107" s="4" t="s">
        <v>137</v>
      </c>
      <c r="C107" s="49">
        <v>0</v>
      </c>
      <c r="D107" s="31"/>
      <c r="E107" s="40">
        <v>15</v>
      </c>
      <c r="F107" s="12"/>
      <c r="G107" s="29">
        <v>18</v>
      </c>
      <c r="H107" s="30"/>
      <c r="I107" s="46">
        <f t="shared" si="3"/>
        <v>33</v>
      </c>
      <c r="J107" s="22" t="str">
        <f t="shared" si="2"/>
        <v> </v>
      </c>
    </row>
    <row r="108" spans="1:10" ht="11.25">
      <c r="A108" s="18">
        <v>95</v>
      </c>
      <c r="B108" s="24" t="s">
        <v>138</v>
      </c>
      <c r="C108" s="50">
        <v>40</v>
      </c>
      <c r="D108" s="35"/>
      <c r="E108" s="41">
        <v>2</v>
      </c>
      <c r="F108" s="37"/>
      <c r="G108" s="32">
        <v>2</v>
      </c>
      <c r="H108" s="33"/>
      <c r="I108" s="47">
        <f t="shared" si="3"/>
        <v>44</v>
      </c>
      <c r="J108" s="23" t="str">
        <f t="shared" si="2"/>
        <v> </v>
      </c>
    </row>
    <row r="109" spans="1:10" ht="11.25">
      <c r="A109" s="21">
        <v>971</v>
      </c>
      <c r="B109" s="4" t="s">
        <v>73</v>
      </c>
      <c r="C109" s="49">
        <v>0</v>
      </c>
      <c r="D109" s="31"/>
      <c r="E109" s="40">
        <v>1</v>
      </c>
      <c r="F109" s="12"/>
      <c r="G109" s="29">
        <v>0</v>
      </c>
      <c r="H109" s="30"/>
      <c r="I109" s="46">
        <f t="shared" si="3"/>
        <v>1</v>
      </c>
      <c r="J109" s="22" t="str">
        <f t="shared" si="2"/>
        <v> </v>
      </c>
    </row>
    <row r="110" spans="1:10" ht="11.25">
      <c r="A110" s="21">
        <v>972</v>
      </c>
      <c r="B110" s="4" t="s">
        <v>74</v>
      </c>
      <c r="C110" s="49">
        <v>11</v>
      </c>
      <c r="D110" s="31"/>
      <c r="E110" s="40">
        <v>0</v>
      </c>
      <c r="F110" s="10"/>
      <c r="G110" s="29">
        <v>1</v>
      </c>
      <c r="H110" s="31"/>
      <c r="I110" s="46">
        <f t="shared" si="3"/>
        <v>12</v>
      </c>
      <c r="J110" s="22" t="str">
        <f t="shared" si="2"/>
        <v> </v>
      </c>
    </row>
    <row r="111" spans="1:10" ht="11.25">
      <c r="A111" s="21">
        <v>973</v>
      </c>
      <c r="B111" s="4" t="s">
        <v>139</v>
      </c>
      <c r="C111" s="49">
        <v>11</v>
      </c>
      <c r="D111" s="31"/>
      <c r="E111" s="40">
        <v>0</v>
      </c>
      <c r="F111" s="10"/>
      <c r="G111" s="29">
        <v>0</v>
      </c>
      <c r="H111" s="31"/>
      <c r="I111" s="46">
        <f t="shared" si="3"/>
        <v>11</v>
      </c>
      <c r="J111" s="22" t="str">
        <f t="shared" si="2"/>
        <v> </v>
      </c>
    </row>
    <row r="112" spans="1:10" ht="11.25">
      <c r="A112" s="18">
        <v>974</v>
      </c>
      <c r="B112" s="24" t="s">
        <v>75</v>
      </c>
      <c r="C112" s="50">
        <v>4</v>
      </c>
      <c r="D112" s="35"/>
      <c r="E112" s="41">
        <v>0</v>
      </c>
      <c r="F112" s="37"/>
      <c r="G112" s="32">
        <v>2</v>
      </c>
      <c r="H112" s="33"/>
      <c r="I112" s="47">
        <f t="shared" si="3"/>
        <v>6</v>
      </c>
      <c r="J112" s="23" t="str">
        <f t="shared" si="2"/>
        <v> </v>
      </c>
    </row>
    <row r="113" spans="5:8" ht="11.25">
      <c r="E113" s="4"/>
      <c r="F113" s="10"/>
      <c r="G113" s="4"/>
      <c r="H113" s="10"/>
    </row>
    <row r="114" spans="1:10" ht="15.75" customHeight="1">
      <c r="A114" s="554" t="s">
        <v>78</v>
      </c>
      <c r="B114" s="555"/>
      <c r="C114" s="48">
        <f>SUM(C7:C59,C66:C108)</f>
        <v>3811</v>
      </c>
      <c r="D114" s="20"/>
      <c r="E114" s="45">
        <f>SUM(E7:E59,E66:E108)</f>
        <v>311</v>
      </c>
      <c r="F114" s="36"/>
      <c r="G114" s="48">
        <f>SUM(G7:G59,G66:G108)</f>
        <v>238</v>
      </c>
      <c r="H114" s="20"/>
      <c r="I114" s="45">
        <f>SUM(I7:I59,I66:I108)</f>
        <v>4360</v>
      </c>
      <c r="J114" s="20"/>
    </row>
    <row r="115" spans="1:10" ht="13.5" customHeight="1">
      <c r="A115" s="556" t="s">
        <v>95</v>
      </c>
      <c r="B115" s="557"/>
      <c r="C115" s="49">
        <f>SUM(C109:C112)</f>
        <v>26</v>
      </c>
      <c r="D115" s="22"/>
      <c r="E115" s="46">
        <f>SUM(E109:E112)</f>
        <v>1</v>
      </c>
      <c r="F115" s="12"/>
      <c r="G115" s="49">
        <f>SUM(G109:G112)</f>
        <v>3</v>
      </c>
      <c r="H115" s="22"/>
      <c r="I115" s="46">
        <f>SUM(I109:I112)</f>
        <v>30</v>
      </c>
      <c r="J115" s="22"/>
    </row>
    <row r="116" spans="1:10" ht="17.25" customHeight="1">
      <c r="A116" s="551" t="s">
        <v>79</v>
      </c>
      <c r="B116" s="552"/>
      <c r="C116" s="50">
        <f>C114+C115</f>
        <v>3837</v>
      </c>
      <c r="D116" s="23"/>
      <c r="E116" s="47">
        <f>E114+E115</f>
        <v>312</v>
      </c>
      <c r="F116" s="37"/>
      <c r="G116" s="50">
        <f>G114+G115</f>
        <v>241</v>
      </c>
      <c r="H116" s="23"/>
      <c r="I116" s="47">
        <f>I114+I115</f>
        <v>4390</v>
      </c>
      <c r="J116" s="23"/>
    </row>
    <row r="117" spans="1:8" ht="11.25">
      <c r="A117" s="5" t="s">
        <v>84</v>
      </c>
      <c r="C117" s="4"/>
      <c r="D117" s="10"/>
      <c r="E117" s="4"/>
      <c r="F117" s="10"/>
      <c r="G117" s="4"/>
      <c r="H117" s="10"/>
    </row>
    <row r="118" spans="2:8" ht="11.25">
      <c r="B118" s="11"/>
      <c r="C118" s="11"/>
      <c r="D118" s="15"/>
      <c r="E118" s="13"/>
      <c r="F118" s="14"/>
      <c r="G118" s="13"/>
      <c r="H118" s="14"/>
    </row>
    <row r="119" spans="2:8" ht="11.25">
      <c r="B119" s="11"/>
      <c r="C119" s="11"/>
      <c r="D119" s="15"/>
      <c r="E119" s="11"/>
      <c r="F119" s="15"/>
      <c r="G119" s="11"/>
      <c r="H119" s="15"/>
    </row>
    <row r="120" spans="2:8" ht="11.25">
      <c r="B120" s="4"/>
      <c r="C120" s="4"/>
      <c r="D120" s="10"/>
      <c r="E120" s="4"/>
      <c r="F120" s="10"/>
      <c r="G120" s="4"/>
      <c r="H120" s="10"/>
    </row>
    <row r="121" spans="2:8" ht="11.25">
      <c r="B121" s="4"/>
      <c r="C121" s="4"/>
      <c r="D121" s="10"/>
      <c r="E121" s="6"/>
      <c r="F121" s="10"/>
      <c r="G121" s="6"/>
      <c r="H121" s="16"/>
    </row>
    <row r="122" spans="2:8" ht="11.25">
      <c r="B122" s="4"/>
      <c r="C122" s="4"/>
      <c r="D122" s="10"/>
      <c r="E122" s="6"/>
      <c r="F122" s="10"/>
      <c r="G122" s="6"/>
      <c r="H122" s="16"/>
    </row>
    <row r="123" spans="2:8" ht="11.25">
      <c r="B123" s="4"/>
      <c r="C123" s="4"/>
      <c r="D123" s="10"/>
      <c r="E123" s="6"/>
      <c r="F123" s="10"/>
      <c r="G123" s="6"/>
      <c r="H123" s="16"/>
    </row>
    <row r="124" spans="2:8" ht="11.25">
      <c r="B124" s="4"/>
      <c r="C124" s="4"/>
      <c r="D124" s="10"/>
      <c r="E124" s="6"/>
      <c r="F124" s="10"/>
      <c r="G124" s="6"/>
      <c r="H124" s="16"/>
    </row>
    <row r="125" spans="2:8" ht="11.25">
      <c r="B125" s="4"/>
      <c r="C125" s="4"/>
      <c r="D125" s="10"/>
      <c r="E125" s="6"/>
      <c r="F125" s="10"/>
      <c r="G125" s="6"/>
      <c r="H125" s="16"/>
    </row>
    <row r="126" spans="2:8" ht="11.25">
      <c r="B126" s="4"/>
      <c r="C126" s="4"/>
      <c r="D126" s="10"/>
      <c r="E126" s="6"/>
      <c r="F126" s="10"/>
      <c r="G126" s="6"/>
      <c r="H126" s="16"/>
    </row>
    <row r="127" spans="2:8" ht="11.25">
      <c r="B127" s="4"/>
      <c r="C127" s="4"/>
      <c r="D127" s="10"/>
      <c r="E127" s="6"/>
      <c r="F127" s="10"/>
      <c r="G127" s="6"/>
      <c r="H127" s="16"/>
    </row>
    <row r="128" spans="2:8" ht="11.25">
      <c r="B128" s="4"/>
      <c r="C128" s="4"/>
      <c r="D128" s="10"/>
      <c r="E128" s="6"/>
      <c r="F128" s="10"/>
      <c r="G128" s="6"/>
      <c r="H128" s="16"/>
    </row>
    <row r="129" spans="2:8" ht="11.25">
      <c r="B129" s="4"/>
      <c r="C129" s="4"/>
      <c r="D129" s="10"/>
      <c r="E129" s="6"/>
      <c r="F129" s="10"/>
      <c r="G129" s="6"/>
      <c r="H129" s="16"/>
    </row>
    <row r="130" spans="2:8" ht="11.25">
      <c r="B130" s="4"/>
      <c r="C130" s="4"/>
      <c r="D130" s="10"/>
      <c r="E130" s="6"/>
      <c r="F130" s="10"/>
      <c r="G130" s="6"/>
      <c r="H130" s="16"/>
    </row>
    <row r="131" spans="2:8" ht="11.25">
      <c r="B131" s="4"/>
      <c r="C131" s="4"/>
      <c r="D131" s="10"/>
      <c r="E131" s="6"/>
      <c r="F131" s="10"/>
      <c r="G131" s="6"/>
      <c r="H131" s="16"/>
    </row>
    <row r="132" spans="2:8" ht="11.25">
      <c r="B132" s="4"/>
      <c r="C132" s="4"/>
      <c r="D132" s="10"/>
      <c r="E132" s="6"/>
      <c r="F132" s="10"/>
      <c r="G132" s="6"/>
      <c r="H132" s="16"/>
    </row>
    <row r="133" spans="2:8" ht="11.25">
      <c r="B133" s="4"/>
      <c r="C133" s="4"/>
      <c r="D133" s="10"/>
      <c r="E133" s="6"/>
      <c r="F133" s="10"/>
      <c r="G133" s="6"/>
      <c r="H133" s="16"/>
    </row>
    <row r="134" spans="2:8" ht="11.25">
      <c r="B134" s="4"/>
      <c r="C134" s="4"/>
      <c r="D134" s="10"/>
      <c r="E134" s="6"/>
      <c r="F134" s="10"/>
      <c r="G134" s="6"/>
      <c r="H134" s="16"/>
    </row>
    <row r="135" spans="2:8" ht="11.25">
      <c r="B135" s="4"/>
      <c r="C135" s="4"/>
      <c r="D135" s="10"/>
      <c r="E135" s="6"/>
      <c r="F135" s="10"/>
      <c r="G135" s="6"/>
      <c r="H135" s="16"/>
    </row>
    <row r="136" spans="2:8" ht="11.25">
      <c r="B136" s="4"/>
      <c r="C136" s="4"/>
      <c r="D136" s="10"/>
      <c r="E136" s="6"/>
      <c r="F136" s="10"/>
      <c r="G136" s="6"/>
      <c r="H136" s="16"/>
    </row>
    <row r="137" spans="2:8" ht="11.25">
      <c r="B137" s="4"/>
      <c r="C137" s="4"/>
      <c r="D137" s="10"/>
      <c r="E137" s="6"/>
      <c r="F137" s="10"/>
      <c r="G137" s="6"/>
      <c r="H137" s="16"/>
    </row>
    <row r="138" spans="2:8" ht="11.25">
      <c r="B138" s="4"/>
      <c r="C138" s="4"/>
      <c r="D138" s="10"/>
      <c r="E138" s="6"/>
      <c r="F138" s="10"/>
      <c r="G138" s="6"/>
      <c r="H138" s="16"/>
    </row>
    <row r="139" spans="2:8" ht="11.25">
      <c r="B139" s="4"/>
      <c r="C139" s="4"/>
      <c r="D139" s="10"/>
      <c r="E139" s="6"/>
      <c r="F139" s="10"/>
      <c r="G139" s="6"/>
      <c r="H139" s="16"/>
    </row>
    <row r="140" spans="2:8" ht="11.25">
      <c r="B140" s="4"/>
      <c r="C140" s="4"/>
      <c r="D140" s="10"/>
      <c r="E140" s="6"/>
      <c r="F140" s="10"/>
      <c r="G140" s="6"/>
      <c r="H140" s="16"/>
    </row>
    <row r="141" spans="2:8" ht="11.25">
      <c r="B141" s="4"/>
      <c r="C141" s="4"/>
      <c r="D141" s="10"/>
      <c r="E141" s="6"/>
      <c r="F141" s="10"/>
      <c r="G141" s="6"/>
      <c r="H141" s="16"/>
    </row>
    <row r="142" spans="2:8" ht="11.25">
      <c r="B142" s="4"/>
      <c r="C142" s="4"/>
      <c r="D142" s="10"/>
      <c r="E142" s="6"/>
      <c r="F142" s="10"/>
      <c r="G142" s="6"/>
      <c r="H142" s="16"/>
    </row>
    <row r="143" spans="2:8" ht="11.25">
      <c r="B143" s="4"/>
      <c r="C143" s="4"/>
      <c r="D143" s="10"/>
      <c r="E143" s="4"/>
      <c r="F143" s="10"/>
      <c r="G143" s="4"/>
      <c r="H143" s="10"/>
    </row>
    <row r="144" spans="2:8" ht="11.25">
      <c r="B144" s="4"/>
      <c r="C144" s="4"/>
      <c r="D144" s="10"/>
      <c r="E144" s="4"/>
      <c r="F144" s="10"/>
      <c r="G144" s="4"/>
      <c r="H144" s="10"/>
    </row>
    <row r="145" spans="2:8" ht="11.25">
      <c r="B145" s="4"/>
      <c r="C145" s="4"/>
      <c r="D145" s="10"/>
      <c r="E145" s="4"/>
      <c r="F145" s="10"/>
      <c r="G145" s="4"/>
      <c r="H145" s="10"/>
    </row>
    <row r="146" spans="2:8" ht="11.25">
      <c r="B146" s="4"/>
      <c r="C146" s="4"/>
      <c r="D146" s="10"/>
      <c r="E146" s="4"/>
      <c r="F146" s="10"/>
      <c r="G146" s="4"/>
      <c r="H146" s="10"/>
    </row>
    <row r="147" spans="2:8" ht="11.25">
      <c r="B147" s="4"/>
      <c r="C147" s="4"/>
      <c r="D147" s="10"/>
      <c r="E147" s="4"/>
      <c r="F147" s="10"/>
      <c r="G147" s="4"/>
      <c r="H147" s="10"/>
    </row>
    <row r="148" spans="2:8" ht="11.25">
      <c r="B148" s="4"/>
      <c r="C148" s="4"/>
      <c r="D148" s="10"/>
      <c r="E148" s="8"/>
      <c r="F148" s="12"/>
      <c r="G148" s="8"/>
      <c r="H148" s="12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  <row r="183" ht="11.25">
      <c r="F183" s="10"/>
    </row>
    <row r="184" ht="11.25">
      <c r="F184" s="10"/>
    </row>
  </sheetData>
  <sheetProtection/>
  <mergeCells count="24">
    <mergeCell ref="A115:B115"/>
    <mergeCell ref="A116:B116"/>
    <mergeCell ref="G4:H4"/>
    <mergeCell ref="G5:H5"/>
    <mergeCell ref="G6:H6"/>
    <mergeCell ref="C5:D5"/>
    <mergeCell ref="C4:D4"/>
    <mergeCell ref="E4:F4"/>
    <mergeCell ref="A3:B6"/>
    <mergeCell ref="E5:F5"/>
    <mergeCell ref="E6:F6"/>
    <mergeCell ref="I3:J6"/>
    <mergeCell ref="A1:J1"/>
    <mergeCell ref="A114:B114"/>
    <mergeCell ref="C63:D63"/>
    <mergeCell ref="E63:F63"/>
    <mergeCell ref="A62:B65"/>
    <mergeCell ref="C64:D64"/>
    <mergeCell ref="I62:J65"/>
    <mergeCell ref="E65:F65"/>
    <mergeCell ref="G65:H65"/>
    <mergeCell ref="G63:H63"/>
    <mergeCell ref="E64:F64"/>
    <mergeCell ref="G64:H6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rowBreaks count="1" manualBreakCount="1">
    <brk id="60" max="255" man="1"/>
  </rowBreaks>
  <ignoredErrors>
    <ignoredError sqref="C114:G115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8"/>
  <sheetViews>
    <sheetView zoomScaleSheetLayoutView="75" zoomScalePageLayoutView="0" workbookViewId="0" topLeftCell="A1">
      <selection activeCell="A1" sqref="A1:H1"/>
    </sheetView>
  </sheetViews>
  <sheetFormatPr defaultColWidth="11.421875" defaultRowHeight="12.75"/>
  <cols>
    <col min="1" max="1" width="4.57421875" style="1" customWidth="1"/>
    <col min="2" max="2" width="26.00390625" style="1" customWidth="1"/>
    <col min="3" max="3" width="9.57421875" style="1" customWidth="1"/>
    <col min="4" max="4" width="3.140625" style="3" customWidth="1"/>
    <col min="5" max="5" width="10.57421875" style="1" customWidth="1"/>
    <col min="6" max="6" width="3.421875" style="3" customWidth="1"/>
    <col min="7" max="7" width="8.421875" style="1" customWidth="1"/>
    <col min="8" max="8" width="3.28125" style="3" customWidth="1"/>
    <col min="9" max="9" width="6.57421875" style="1" customWidth="1"/>
    <col min="10" max="10" width="5.7109375" style="1" customWidth="1"/>
    <col min="11" max="16384" width="11.421875" style="1" customWidth="1"/>
  </cols>
  <sheetData>
    <row r="1" spans="1:8" ht="25.5" customHeight="1">
      <c r="A1" s="563" t="s">
        <v>170</v>
      </c>
      <c r="B1" s="563"/>
      <c r="C1" s="563"/>
      <c r="D1" s="563"/>
      <c r="E1" s="563"/>
      <c r="F1" s="563"/>
      <c r="G1" s="563"/>
      <c r="H1" s="563"/>
    </row>
    <row r="2" spans="1:8" ht="11.25">
      <c r="A2" s="161"/>
      <c r="B2" s="161"/>
      <c r="C2" s="161"/>
      <c r="D2" s="161"/>
      <c r="E2" s="161"/>
      <c r="F2" s="161"/>
      <c r="G2" s="161"/>
      <c r="H2" s="161"/>
    </row>
    <row r="3" spans="1:8" ht="22.5" customHeight="1">
      <c r="A3" s="562" t="s">
        <v>86</v>
      </c>
      <c r="B3" s="562"/>
      <c r="C3" s="561" t="s">
        <v>157</v>
      </c>
      <c r="D3" s="561"/>
      <c r="E3" s="561"/>
      <c r="F3" s="561"/>
      <c r="G3" s="562" t="s">
        <v>87</v>
      </c>
      <c r="H3" s="562"/>
    </row>
    <row r="4" spans="1:8" ht="21.75" customHeight="1">
      <c r="A4" s="562"/>
      <c r="B4" s="562"/>
      <c r="C4" s="562" t="s">
        <v>158</v>
      </c>
      <c r="D4" s="562"/>
      <c r="E4" s="562" t="s">
        <v>159</v>
      </c>
      <c r="F4" s="562"/>
      <c r="G4" s="562"/>
      <c r="H4" s="562"/>
    </row>
    <row r="5" spans="1:10" ht="11.25">
      <c r="A5" s="21">
        <v>1</v>
      </c>
      <c r="B5" s="4" t="s">
        <v>15</v>
      </c>
      <c r="C5" s="48">
        <v>1</v>
      </c>
      <c r="D5" s="73"/>
      <c r="E5" s="8">
        <v>7</v>
      </c>
      <c r="F5" s="10"/>
      <c r="G5" s="132">
        <f>C5+E5</f>
        <v>8</v>
      </c>
      <c r="H5" s="28" t="str">
        <f>IF(OR(D5="(e)",F5="(e)"),"(e)"," ")</f>
        <v> </v>
      </c>
      <c r="I5" s="70"/>
      <c r="J5" s="70"/>
    </row>
    <row r="6" spans="1:10" ht="11.25">
      <c r="A6" s="21">
        <v>2</v>
      </c>
      <c r="B6" s="4" t="s">
        <v>16</v>
      </c>
      <c r="C6" s="49">
        <v>5</v>
      </c>
      <c r="D6" s="31"/>
      <c r="E6" s="8">
        <v>0</v>
      </c>
      <c r="F6" s="10"/>
      <c r="G6" s="51">
        <f aca="true" t="shared" si="0" ref="G6:G57">C6+E6</f>
        <v>5</v>
      </c>
      <c r="H6" s="30" t="str">
        <f aca="true" t="shared" si="1" ref="H6:H57">IF(OR(D6="(e)",F6="(e)"),"(e)"," ")</f>
        <v> </v>
      </c>
      <c r="I6" s="70"/>
      <c r="J6" s="70"/>
    </row>
    <row r="7" spans="1:10" ht="11.25">
      <c r="A7" s="21">
        <v>3</v>
      </c>
      <c r="B7" s="4" t="s">
        <v>17</v>
      </c>
      <c r="C7" s="49">
        <v>4</v>
      </c>
      <c r="D7" s="31"/>
      <c r="E7" s="8">
        <v>0</v>
      </c>
      <c r="F7" s="10"/>
      <c r="G7" s="51">
        <f t="shared" si="0"/>
        <v>4</v>
      </c>
      <c r="H7" s="30" t="str">
        <f t="shared" si="1"/>
        <v> </v>
      </c>
      <c r="I7" s="70"/>
      <c r="J7" s="70"/>
    </row>
    <row r="8" spans="1:10" ht="11.25">
      <c r="A8" s="21">
        <v>4</v>
      </c>
      <c r="B8" s="4" t="s">
        <v>101</v>
      </c>
      <c r="C8" s="49">
        <v>2</v>
      </c>
      <c r="D8" s="31"/>
      <c r="E8" s="8">
        <v>1</v>
      </c>
      <c r="F8" s="10"/>
      <c r="G8" s="51">
        <f t="shared" si="0"/>
        <v>3</v>
      </c>
      <c r="H8" s="30" t="str">
        <f t="shared" si="1"/>
        <v> </v>
      </c>
      <c r="I8" s="70"/>
      <c r="J8" s="70"/>
    </row>
    <row r="9" spans="1:10" ht="11.25">
      <c r="A9" s="21">
        <v>5</v>
      </c>
      <c r="B9" s="4" t="s">
        <v>102</v>
      </c>
      <c r="C9" s="49">
        <v>1</v>
      </c>
      <c r="D9" s="31" t="s">
        <v>100</v>
      </c>
      <c r="E9" s="8">
        <v>0</v>
      </c>
      <c r="F9" s="10" t="s">
        <v>100</v>
      </c>
      <c r="G9" s="51">
        <f t="shared" si="0"/>
        <v>1</v>
      </c>
      <c r="H9" s="30" t="str">
        <f t="shared" si="1"/>
        <v>(e)</v>
      </c>
      <c r="I9" s="70"/>
      <c r="J9" s="70"/>
    </row>
    <row r="10" spans="1:10" ht="11.25">
      <c r="A10" s="21">
        <v>6</v>
      </c>
      <c r="B10" s="4" t="s">
        <v>103</v>
      </c>
      <c r="C10" s="49">
        <v>12</v>
      </c>
      <c r="D10" s="31"/>
      <c r="E10" s="8">
        <v>11</v>
      </c>
      <c r="F10" s="10"/>
      <c r="G10" s="51">
        <f t="shared" si="0"/>
        <v>23</v>
      </c>
      <c r="H10" s="30" t="str">
        <f t="shared" si="1"/>
        <v> </v>
      </c>
      <c r="I10" s="70"/>
      <c r="J10" s="70"/>
    </row>
    <row r="11" spans="1:10" ht="11.25">
      <c r="A11" s="21">
        <v>7</v>
      </c>
      <c r="B11" s="4" t="s">
        <v>18</v>
      </c>
      <c r="C11" s="49">
        <v>2</v>
      </c>
      <c r="D11" s="31"/>
      <c r="E11" s="8">
        <v>0</v>
      </c>
      <c r="F11" s="10"/>
      <c r="G11" s="51">
        <f t="shared" si="0"/>
        <v>2</v>
      </c>
      <c r="H11" s="30" t="str">
        <f t="shared" si="1"/>
        <v> </v>
      </c>
      <c r="I11" s="70"/>
      <c r="J11" s="70"/>
    </row>
    <row r="12" spans="1:10" ht="11.25">
      <c r="A12" s="21">
        <v>8</v>
      </c>
      <c r="B12" s="4" t="s">
        <v>19</v>
      </c>
      <c r="C12" s="49">
        <v>1</v>
      </c>
      <c r="D12" s="31"/>
      <c r="E12" s="8">
        <v>0</v>
      </c>
      <c r="F12" s="10"/>
      <c r="G12" s="51">
        <f t="shared" si="0"/>
        <v>1</v>
      </c>
      <c r="H12" s="30" t="str">
        <f t="shared" si="1"/>
        <v> </v>
      </c>
      <c r="I12" s="70"/>
      <c r="J12" s="70"/>
    </row>
    <row r="13" spans="1:10" ht="11.25">
      <c r="A13" s="21">
        <v>9</v>
      </c>
      <c r="B13" s="4" t="s">
        <v>20</v>
      </c>
      <c r="C13" s="49">
        <v>4</v>
      </c>
      <c r="D13" s="31"/>
      <c r="E13" s="8">
        <v>2</v>
      </c>
      <c r="F13" s="10"/>
      <c r="G13" s="51">
        <f t="shared" si="0"/>
        <v>6</v>
      </c>
      <c r="H13" s="30" t="str">
        <f t="shared" si="1"/>
        <v> </v>
      </c>
      <c r="I13" s="70"/>
      <c r="J13" s="70"/>
    </row>
    <row r="14" spans="1:10" ht="11.25">
      <c r="A14" s="21">
        <v>10</v>
      </c>
      <c r="B14" s="4" t="s">
        <v>21</v>
      </c>
      <c r="C14" s="49">
        <v>3</v>
      </c>
      <c r="D14" s="31"/>
      <c r="E14" s="8">
        <v>7</v>
      </c>
      <c r="F14" s="10" t="s">
        <v>100</v>
      </c>
      <c r="G14" s="51">
        <f t="shared" si="0"/>
        <v>10</v>
      </c>
      <c r="H14" s="30" t="str">
        <f t="shared" si="1"/>
        <v>(e)</v>
      </c>
      <c r="I14" s="70"/>
      <c r="J14" s="70"/>
    </row>
    <row r="15" spans="1:10" ht="11.25">
      <c r="A15" s="21">
        <v>11</v>
      </c>
      <c r="B15" s="4" t="s">
        <v>22</v>
      </c>
      <c r="C15" s="49">
        <v>3</v>
      </c>
      <c r="D15" s="31"/>
      <c r="E15" s="8">
        <v>0</v>
      </c>
      <c r="F15" s="10"/>
      <c r="G15" s="51">
        <f t="shared" si="0"/>
        <v>3</v>
      </c>
      <c r="H15" s="30" t="str">
        <f t="shared" si="1"/>
        <v> </v>
      </c>
      <c r="I15" s="70"/>
      <c r="J15" s="70"/>
    </row>
    <row r="16" spans="1:10" ht="11.25">
      <c r="A16" s="21">
        <v>12</v>
      </c>
      <c r="B16" s="4" t="s">
        <v>23</v>
      </c>
      <c r="C16" s="49">
        <v>2</v>
      </c>
      <c r="D16" s="31"/>
      <c r="E16" s="8">
        <v>3</v>
      </c>
      <c r="F16" s="10"/>
      <c r="G16" s="51">
        <f t="shared" si="0"/>
        <v>5</v>
      </c>
      <c r="H16" s="30" t="str">
        <f t="shared" si="1"/>
        <v> </v>
      </c>
      <c r="I16" s="70"/>
      <c r="J16" s="70"/>
    </row>
    <row r="17" spans="1:10" ht="11.25">
      <c r="A17" s="21">
        <v>13</v>
      </c>
      <c r="B17" s="4" t="s">
        <v>104</v>
      </c>
      <c r="C17" s="49">
        <v>19</v>
      </c>
      <c r="D17" s="31"/>
      <c r="E17" s="8">
        <v>20</v>
      </c>
      <c r="F17" s="10"/>
      <c r="G17" s="51">
        <f t="shared" si="0"/>
        <v>39</v>
      </c>
      <c r="H17" s="30" t="str">
        <f t="shared" si="1"/>
        <v> </v>
      </c>
      <c r="I17" s="70"/>
      <c r="J17" s="70"/>
    </row>
    <row r="18" spans="1:10" ht="11.25">
      <c r="A18" s="21">
        <v>14</v>
      </c>
      <c r="B18" s="4" t="s">
        <v>24</v>
      </c>
      <c r="C18" s="49">
        <v>4</v>
      </c>
      <c r="D18" s="31"/>
      <c r="E18" s="8">
        <v>0</v>
      </c>
      <c r="F18" s="10"/>
      <c r="G18" s="51">
        <f t="shared" si="0"/>
        <v>4</v>
      </c>
      <c r="H18" s="30" t="str">
        <f t="shared" si="1"/>
        <v> </v>
      </c>
      <c r="I18" s="70"/>
      <c r="J18" s="70"/>
    </row>
    <row r="19" spans="1:10" ht="11.25">
      <c r="A19" s="21">
        <v>15</v>
      </c>
      <c r="B19" s="4" t="s">
        <v>25</v>
      </c>
      <c r="C19" s="49">
        <v>1</v>
      </c>
      <c r="D19" s="31"/>
      <c r="E19" s="8">
        <v>0</v>
      </c>
      <c r="F19" s="10"/>
      <c r="G19" s="51">
        <f t="shared" si="0"/>
        <v>1</v>
      </c>
      <c r="H19" s="30" t="str">
        <f t="shared" si="1"/>
        <v> </v>
      </c>
      <c r="I19" s="70"/>
      <c r="J19" s="70"/>
    </row>
    <row r="20" spans="1:10" ht="11.25">
      <c r="A20" s="21">
        <v>16</v>
      </c>
      <c r="B20" s="4" t="s">
        <v>26</v>
      </c>
      <c r="C20" s="49">
        <v>6</v>
      </c>
      <c r="D20" s="31"/>
      <c r="E20" s="8">
        <v>1</v>
      </c>
      <c r="F20" s="10"/>
      <c r="G20" s="51">
        <f t="shared" si="0"/>
        <v>7</v>
      </c>
      <c r="H20" s="30" t="str">
        <f t="shared" si="1"/>
        <v> </v>
      </c>
      <c r="I20" s="70"/>
      <c r="J20" s="70"/>
    </row>
    <row r="21" spans="1:10" ht="11.25">
      <c r="A21" s="21">
        <v>17</v>
      </c>
      <c r="B21" s="4" t="s">
        <v>105</v>
      </c>
      <c r="C21" s="49">
        <v>3</v>
      </c>
      <c r="D21" s="31"/>
      <c r="E21" s="8">
        <v>0</v>
      </c>
      <c r="F21" s="10"/>
      <c r="G21" s="51">
        <f t="shared" si="0"/>
        <v>3</v>
      </c>
      <c r="H21" s="30" t="str">
        <f t="shared" si="1"/>
        <v> </v>
      </c>
      <c r="I21" s="70"/>
      <c r="J21" s="70"/>
    </row>
    <row r="22" spans="1:10" ht="11.25">
      <c r="A22" s="21">
        <v>18</v>
      </c>
      <c r="B22" s="4" t="s">
        <v>27</v>
      </c>
      <c r="C22" s="49">
        <v>1</v>
      </c>
      <c r="D22" s="31"/>
      <c r="E22" s="8">
        <v>0</v>
      </c>
      <c r="F22" s="10"/>
      <c r="G22" s="51">
        <f t="shared" si="0"/>
        <v>1</v>
      </c>
      <c r="H22" s="30" t="str">
        <f t="shared" si="1"/>
        <v> </v>
      </c>
      <c r="I22" s="70"/>
      <c r="J22" s="70"/>
    </row>
    <row r="23" spans="1:10" ht="11.25">
      <c r="A23" s="21">
        <v>19</v>
      </c>
      <c r="B23" s="4" t="s">
        <v>28</v>
      </c>
      <c r="C23" s="49">
        <v>1</v>
      </c>
      <c r="D23" s="31"/>
      <c r="E23" s="8">
        <v>4</v>
      </c>
      <c r="F23" s="10"/>
      <c r="G23" s="51">
        <f t="shared" si="0"/>
        <v>5</v>
      </c>
      <c r="H23" s="30" t="str">
        <f t="shared" si="1"/>
        <v> </v>
      </c>
      <c r="I23" s="70"/>
      <c r="J23" s="70"/>
    </row>
    <row r="24" spans="1:10" ht="11.25">
      <c r="A24" s="21" t="s">
        <v>8</v>
      </c>
      <c r="B24" s="4" t="s">
        <v>29</v>
      </c>
      <c r="C24" s="49">
        <v>0</v>
      </c>
      <c r="D24" s="31"/>
      <c r="E24" s="8">
        <v>1</v>
      </c>
      <c r="F24" s="10"/>
      <c r="G24" s="51">
        <f t="shared" si="0"/>
        <v>1</v>
      </c>
      <c r="H24" s="30" t="str">
        <f t="shared" si="1"/>
        <v> </v>
      </c>
      <c r="I24" s="70"/>
      <c r="J24" s="70"/>
    </row>
    <row r="25" spans="1:10" ht="11.25">
      <c r="A25" s="21" t="s">
        <v>76</v>
      </c>
      <c r="B25" s="4" t="s">
        <v>106</v>
      </c>
      <c r="C25" s="49">
        <v>1</v>
      </c>
      <c r="D25" s="31"/>
      <c r="E25" s="8">
        <v>0</v>
      </c>
      <c r="F25" s="10"/>
      <c r="G25" s="51">
        <f t="shared" si="0"/>
        <v>1</v>
      </c>
      <c r="H25" s="30" t="str">
        <f t="shared" si="1"/>
        <v> </v>
      </c>
      <c r="I25" s="70"/>
      <c r="J25" s="70"/>
    </row>
    <row r="26" spans="1:10" ht="11.25">
      <c r="A26" s="21">
        <v>21</v>
      </c>
      <c r="B26" s="4" t="s">
        <v>107</v>
      </c>
      <c r="C26" s="49">
        <v>6</v>
      </c>
      <c r="D26" s="31"/>
      <c r="E26" s="8">
        <v>3</v>
      </c>
      <c r="F26" s="10"/>
      <c r="G26" s="51">
        <f t="shared" si="0"/>
        <v>9</v>
      </c>
      <c r="H26" s="30" t="str">
        <f t="shared" si="1"/>
        <v> </v>
      </c>
      <c r="I26" s="70"/>
      <c r="J26" s="70"/>
    </row>
    <row r="27" spans="1:10" ht="11.25">
      <c r="A27" s="21">
        <v>22</v>
      </c>
      <c r="B27" s="4" t="s">
        <v>108</v>
      </c>
      <c r="C27" s="49">
        <v>8</v>
      </c>
      <c r="D27" s="31"/>
      <c r="E27" s="8">
        <v>0</v>
      </c>
      <c r="F27" s="10"/>
      <c r="G27" s="51">
        <f t="shared" si="0"/>
        <v>8</v>
      </c>
      <c r="H27" s="30" t="str">
        <f t="shared" si="1"/>
        <v> </v>
      </c>
      <c r="I27" s="70"/>
      <c r="J27" s="70"/>
    </row>
    <row r="28" spans="1:10" ht="11.25">
      <c r="A28" s="21">
        <v>23</v>
      </c>
      <c r="B28" s="4" t="s">
        <v>30</v>
      </c>
      <c r="C28" s="49">
        <v>0</v>
      </c>
      <c r="D28" s="31"/>
      <c r="E28" s="8">
        <v>1</v>
      </c>
      <c r="F28" s="10"/>
      <c r="G28" s="51">
        <f t="shared" si="0"/>
        <v>1</v>
      </c>
      <c r="H28" s="30" t="str">
        <f t="shared" si="1"/>
        <v> </v>
      </c>
      <c r="I28" s="70"/>
      <c r="J28" s="70"/>
    </row>
    <row r="29" spans="1:10" ht="11.25">
      <c r="A29" s="21">
        <v>24</v>
      </c>
      <c r="B29" s="4" t="s">
        <v>31</v>
      </c>
      <c r="C29" s="49">
        <v>4</v>
      </c>
      <c r="D29" s="31"/>
      <c r="E29" s="8">
        <v>0</v>
      </c>
      <c r="F29" s="10"/>
      <c r="G29" s="51">
        <f t="shared" si="0"/>
        <v>4</v>
      </c>
      <c r="H29" s="30" t="str">
        <f t="shared" si="1"/>
        <v> </v>
      </c>
      <c r="I29" s="70"/>
      <c r="J29" s="70"/>
    </row>
    <row r="30" spans="1:10" ht="11.25">
      <c r="A30" s="21">
        <v>25</v>
      </c>
      <c r="B30" s="4" t="s">
        <v>32</v>
      </c>
      <c r="C30" s="49">
        <v>3</v>
      </c>
      <c r="D30" s="31"/>
      <c r="E30" s="8">
        <v>7</v>
      </c>
      <c r="F30" s="10"/>
      <c r="G30" s="51">
        <f t="shared" si="0"/>
        <v>10</v>
      </c>
      <c r="H30" s="30" t="str">
        <f t="shared" si="1"/>
        <v> </v>
      </c>
      <c r="I30" s="70"/>
      <c r="J30" s="70"/>
    </row>
    <row r="31" spans="1:10" ht="11.25">
      <c r="A31" s="21">
        <v>26</v>
      </c>
      <c r="B31" s="4" t="s">
        <v>33</v>
      </c>
      <c r="C31" s="49">
        <v>4</v>
      </c>
      <c r="D31" s="31"/>
      <c r="E31" s="8">
        <v>2</v>
      </c>
      <c r="F31" s="10"/>
      <c r="G31" s="51">
        <f t="shared" si="0"/>
        <v>6</v>
      </c>
      <c r="H31" s="30" t="str">
        <f t="shared" si="1"/>
        <v> </v>
      </c>
      <c r="I31" s="70"/>
      <c r="J31" s="70"/>
    </row>
    <row r="32" spans="1:10" ht="11.25">
      <c r="A32" s="21">
        <v>27</v>
      </c>
      <c r="B32" s="4" t="s">
        <v>34</v>
      </c>
      <c r="C32" s="49">
        <v>6</v>
      </c>
      <c r="D32" s="31"/>
      <c r="E32" s="8">
        <v>0</v>
      </c>
      <c r="F32" s="10"/>
      <c r="G32" s="51">
        <f t="shared" si="0"/>
        <v>6</v>
      </c>
      <c r="H32" s="30" t="str">
        <f t="shared" si="1"/>
        <v> </v>
      </c>
      <c r="I32" s="70"/>
      <c r="J32" s="70"/>
    </row>
    <row r="33" spans="1:10" ht="11.25">
      <c r="A33" s="21">
        <v>28</v>
      </c>
      <c r="B33" s="4" t="s">
        <v>109</v>
      </c>
      <c r="C33" s="49">
        <v>10</v>
      </c>
      <c r="D33" s="31"/>
      <c r="E33" s="8">
        <v>0</v>
      </c>
      <c r="F33" s="10"/>
      <c r="G33" s="51">
        <f t="shared" si="0"/>
        <v>10</v>
      </c>
      <c r="H33" s="30" t="str">
        <f t="shared" si="1"/>
        <v> </v>
      </c>
      <c r="I33" s="70"/>
      <c r="J33" s="70"/>
    </row>
    <row r="34" spans="1:10" ht="11.25">
      <c r="A34" s="21">
        <v>29</v>
      </c>
      <c r="B34" s="4" t="s">
        <v>35</v>
      </c>
      <c r="C34" s="49">
        <v>6</v>
      </c>
      <c r="D34" s="31"/>
      <c r="E34" s="8">
        <v>0</v>
      </c>
      <c r="F34" s="10"/>
      <c r="G34" s="51">
        <f t="shared" si="0"/>
        <v>6</v>
      </c>
      <c r="H34" s="30" t="str">
        <f t="shared" si="1"/>
        <v> </v>
      </c>
      <c r="I34" s="70"/>
      <c r="J34" s="70"/>
    </row>
    <row r="35" spans="1:10" ht="11.25">
      <c r="A35" s="21">
        <v>30</v>
      </c>
      <c r="B35" s="4" t="s">
        <v>36</v>
      </c>
      <c r="C35" s="49">
        <v>1</v>
      </c>
      <c r="D35" s="31"/>
      <c r="E35" s="8">
        <v>10</v>
      </c>
      <c r="F35" s="10"/>
      <c r="G35" s="51">
        <f t="shared" si="0"/>
        <v>11</v>
      </c>
      <c r="H35" s="30" t="str">
        <f t="shared" si="1"/>
        <v> </v>
      </c>
      <c r="I35" s="70"/>
      <c r="J35" s="70"/>
    </row>
    <row r="36" spans="1:10" ht="11.25">
      <c r="A36" s="21">
        <v>31</v>
      </c>
      <c r="B36" s="4" t="s">
        <v>110</v>
      </c>
      <c r="C36" s="49">
        <v>31</v>
      </c>
      <c r="D36" s="31"/>
      <c r="E36" s="8">
        <v>0</v>
      </c>
      <c r="F36" s="10"/>
      <c r="G36" s="51">
        <f t="shared" si="0"/>
        <v>31</v>
      </c>
      <c r="H36" s="30" t="str">
        <f t="shared" si="1"/>
        <v> </v>
      </c>
      <c r="I36" s="70"/>
      <c r="J36" s="70"/>
    </row>
    <row r="37" spans="1:10" ht="11.25">
      <c r="A37" s="21">
        <v>32</v>
      </c>
      <c r="B37" s="4" t="s">
        <v>37</v>
      </c>
      <c r="C37" s="49">
        <v>2</v>
      </c>
      <c r="D37" s="31"/>
      <c r="E37" s="8">
        <v>0</v>
      </c>
      <c r="F37" s="10"/>
      <c r="G37" s="51">
        <f t="shared" si="0"/>
        <v>2</v>
      </c>
      <c r="H37" s="30" t="str">
        <f t="shared" si="1"/>
        <v> </v>
      </c>
      <c r="I37" s="70"/>
      <c r="J37" s="70"/>
    </row>
    <row r="38" spans="1:10" ht="11.25">
      <c r="A38" s="21">
        <v>33</v>
      </c>
      <c r="B38" s="4" t="s">
        <v>38</v>
      </c>
      <c r="C38" s="49">
        <v>26</v>
      </c>
      <c r="D38" s="31"/>
      <c r="E38" s="8">
        <v>7</v>
      </c>
      <c r="F38" s="10"/>
      <c r="G38" s="51">
        <f t="shared" si="0"/>
        <v>33</v>
      </c>
      <c r="H38" s="30" t="str">
        <f t="shared" si="1"/>
        <v> </v>
      </c>
      <c r="I38" s="70"/>
      <c r="J38" s="70"/>
    </row>
    <row r="39" spans="1:10" ht="11.25">
      <c r="A39" s="21">
        <v>34</v>
      </c>
      <c r="B39" s="4" t="s">
        <v>39</v>
      </c>
      <c r="C39" s="49">
        <v>15</v>
      </c>
      <c r="D39" s="31"/>
      <c r="E39" s="8">
        <v>8</v>
      </c>
      <c r="F39" s="10"/>
      <c r="G39" s="51">
        <f t="shared" si="0"/>
        <v>23</v>
      </c>
      <c r="H39" s="30" t="str">
        <f t="shared" si="1"/>
        <v> </v>
      </c>
      <c r="I39" s="70"/>
      <c r="J39" s="70"/>
    </row>
    <row r="40" spans="1:10" ht="11.25">
      <c r="A40" s="21">
        <v>35</v>
      </c>
      <c r="B40" s="4" t="s">
        <v>111</v>
      </c>
      <c r="C40" s="49">
        <v>6</v>
      </c>
      <c r="D40" s="31"/>
      <c r="E40" s="8">
        <v>4</v>
      </c>
      <c r="F40" s="10"/>
      <c r="G40" s="51">
        <f t="shared" si="0"/>
        <v>10</v>
      </c>
      <c r="H40" s="30" t="str">
        <f t="shared" si="1"/>
        <v> </v>
      </c>
      <c r="I40" s="70"/>
      <c r="J40" s="70"/>
    </row>
    <row r="41" spans="1:10" ht="11.25">
      <c r="A41" s="21">
        <v>36</v>
      </c>
      <c r="B41" s="4" t="s">
        <v>40</v>
      </c>
      <c r="C41" s="49">
        <v>2</v>
      </c>
      <c r="D41" s="31"/>
      <c r="E41" s="8">
        <v>0</v>
      </c>
      <c r="F41" s="10"/>
      <c r="G41" s="51">
        <f t="shared" si="0"/>
        <v>2</v>
      </c>
      <c r="H41" s="30" t="str">
        <f t="shared" si="1"/>
        <v> </v>
      </c>
      <c r="I41" s="70"/>
      <c r="J41" s="70"/>
    </row>
    <row r="42" spans="1:10" ht="11.25">
      <c r="A42" s="21">
        <v>37</v>
      </c>
      <c r="B42" s="4" t="s">
        <v>112</v>
      </c>
      <c r="C42" s="49">
        <v>11</v>
      </c>
      <c r="D42" s="31"/>
      <c r="E42" s="8">
        <v>2</v>
      </c>
      <c r="F42" s="10"/>
      <c r="G42" s="51">
        <f t="shared" si="0"/>
        <v>13</v>
      </c>
      <c r="H42" s="30" t="str">
        <f t="shared" si="1"/>
        <v> </v>
      </c>
      <c r="I42" s="70"/>
      <c r="J42" s="70"/>
    </row>
    <row r="43" spans="1:10" ht="11.25">
      <c r="A43" s="21">
        <v>38</v>
      </c>
      <c r="B43" s="4" t="s">
        <v>41</v>
      </c>
      <c r="C43" s="49">
        <v>18</v>
      </c>
      <c r="D43" s="31"/>
      <c r="E43" s="8">
        <v>12</v>
      </c>
      <c r="F43" s="10"/>
      <c r="G43" s="51">
        <f t="shared" si="0"/>
        <v>30</v>
      </c>
      <c r="H43" s="30" t="str">
        <f t="shared" si="1"/>
        <v> </v>
      </c>
      <c r="I43" s="70"/>
      <c r="J43" s="70"/>
    </row>
    <row r="44" spans="1:10" ht="11.25">
      <c r="A44" s="21">
        <v>39</v>
      </c>
      <c r="B44" s="4" t="s">
        <v>42</v>
      </c>
      <c r="C44" s="49">
        <v>1</v>
      </c>
      <c r="D44" s="31"/>
      <c r="E44" s="8">
        <v>4</v>
      </c>
      <c r="F44" s="10"/>
      <c r="G44" s="51">
        <f t="shared" si="0"/>
        <v>5</v>
      </c>
      <c r="H44" s="30" t="str">
        <f t="shared" si="1"/>
        <v> </v>
      </c>
      <c r="I44" s="70"/>
      <c r="J44" s="70"/>
    </row>
    <row r="45" spans="1:10" ht="11.25">
      <c r="A45" s="21">
        <v>40</v>
      </c>
      <c r="B45" s="4" t="s">
        <v>43</v>
      </c>
      <c r="C45" s="49">
        <v>3</v>
      </c>
      <c r="D45" s="31"/>
      <c r="E45" s="8">
        <v>2</v>
      </c>
      <c r="F45" s="10"/>
      <c r="G45" s="51">
        <f t="shared" si="0"/>
        <v>5</v>
      </c>
      <c r="H45" s="30" t="str">
        <f t="shared" si="1"/>
        <v> </v>
      </c>
      <c r="I45" s="70"/>
      <c r="J45" s="70"/>
    </row>
    <row r="46" spans="1:10" ht="11.25">
      <c r="A46" s="21">
        <v>41</v>
      </c>
      <c r="B46" s="4" t="s">
        <v>113</v>
      </c>
      <c r="C46" s="49">
        <v>1</v>
      </c>
      <c r="D46" s="31"/>
      <c r="E46" s="8">
        <v>0</v>
      </c>
      <c r="F46" s="10"/>
      <c r="G46" s="51">
        <f t="shared" si="0"/>
        <v>1</v>
      </c>
      <c r="H46" s="30" t="str">
        <f t="shared" si="1"/>
        <v> </v>
      </c>
      <c r="I46" s="70"/>
      <c r="J46" s="70"/>
    </row>
    <row r="47" spans="1:10" ht="11.25">
      <c r="A47" s="21">
        <v>42</v>
      </c>
      <c r="B47" s="4" t="s">
        <v>44</v>
      </c>
      <c r="C47" s="49">
        <v>0</v>
      </c>
      <c r="D47" s="31"/>
      <c r="E47" s="8">
        <v>2</v>
      </c>
      <c r="F47" s="10"/>
      <c r="G47" s="51">
        <f t="shared" si="0"/>
        <v>2</v>
      </c>
      <c r="H47" s="30" t="str">
        <f t="shared" si="1"/>
        <v> </v>
      </c>
      <c r="I47" s="70"/>
      <c r="J47" s="70"/>
    </row>
    <row r="48" spans="1:10" ht="11.25">
      <c r="A48" s="21">
        <v>43</v>
      </c>
      <c r="B48" s="4" t="s">
        <v>114</v>
      </c>
      <c r="C48" s="49">
        <v>2</v>
      </c>
      <c r="D48" s="31" t="s">
        <v>100</v>
      </c>
      <c r="E48" s="8">
        <v>0</v>
      </c>
      <c r="F48" s="10" t="s">
        <v>100</v>
      </c>
      <c r="G48" s="51">
        <f t="shared" si="0"/>
        <v>2</v>
      </c>
      <c r="H48" s="30" t="str">
        <f t="shared" si="1"/>
        <v>(e)</v>
      </c>
      <c r="I48" s="70"/>
      <c r="J48" s="70"/>
    </row>
    <row r="49" spans="1:10" ht="11.25">
      <c r="A49" s="21">
        <v>44</v>
      </c>
      <c r="B49" s="4" t="s">
        <v>115</v>
      </c>
      <c r="C49" s="49">
        <v>9</v>
      </c>
      <c r="D49" s="31"/>
      <c r="E49" s="8">
        <v>5</v>
      </c>
      <c r="F49" s="10"/>
      <c r="G49" s="51">
        <f t="shared" si="0"/>
        <v>14</v>
      </c>
      <c r="H49" s="30" t="str">
        <f t="shared" si="1"/>
        <v> </v>
      </c>
      <c r="I49" s="70"/>
      <c r="J49" s="70"/>
    </row>
    <row r="50" spans="1:10" ht="11.25">
      <c r="A50" s="21">
        <v>45</v>
      </c>
      <c r="B50" s="4" t="s">
        <v>45</v>
      </c>
      <c r="C50" s="49">
        <v>13</v>
      </c>
      <c r="D50" s="31"/>
      <c r="E50" s="8">
        <v>5</v>
      </c>
      <c r="F50" s="10"/>
      <c r="G50" s="51">
        <f t="shared" si="0"/>
        <v>18</v>
      </c>
      <c r="H50" s="30" t="str">
        <f t="shared" si="1"/>
        <v> </v>
      </c>
      <c r="I50" s="70"/>
      <c r="J50" s="70"/>
    </row>
    <row r="51" spans="1:10" ht="11.25">
      <c r="A51" s="21">
        <v>46</v>
      </c>
      <c r="B51" s="4" t="s">
        <v>46</v>
      </c>
      <c r="C51" s="49">
        <v>0</v>
      </c>
      <c r="D51" s="31"/>
      <c r="E51" s="8">
        <v>2</v>
      </c>
      <c r="F51" s="10"/>
      <c r="G51" s="51">
        <f t="shared" si="0"/>
        <v>2</v>
      </c>
      <c r="H51" s="30" t="str">
        <f t="shared" si="1"/>
        <v> </v>
      </c>
      <c r="I51" s="70"/>
      <c r="J51" s="70"/>
    </row>
    <row r="52" spans="1:10" ht="11.25">
      <c r="A52" s="21">
        <v>47</v>
      </c>
      <c r="B52" s="4" t="s">
        <v>116</v>
      </c>
      <c r="C52" s="49">
        <v>4</v>
      </c>
      <c r="D52" s="31"/>
      <c r="E52" s="8">
        <v>0</v>
      </c>
      <c r="F52" s="10"/>
      <c r="G52" s="51">
        <f t="shared" si="0"/>
        <v>4</v>
      </c>
      <c r="H52" s="30" t="str">
        <f t="shared" si="1"/>
        <v> </v>
      </c>
      <c r="I52" s="70"/>
      <c r="J52" s="70"/>
    </row>
    <row r="53" spans="1:10" ht="11.25">
      <c r="A53" s="21">
        <v>48</v>
      </c>
      <c r="B53" s="4" t="s">
        <v>47</v>
      </c>
      <c r="C53" s="49">
        <v>0</v>
      </c>
      <c r="D53" s="31"/>
      <c r="E53" s="8">
        <v>1</v>
      </c>
      <c r="F53" s="10"/>
      <c r="G53" s="51">
        <f t="shared" si="0"/>
        <v>1</v>
      </c>
      <c r="H53" s="30" t="str">
        <f t="shared" si="1"/>
        <v> </v>
      </c>
      <c r="I53" s="70"/>
      <c r="J53" s="70"/>
    </row>
    <row r="54" spans="1:10" ht="11.25">
      <c r="A54" s="21">
        <v>49</v>
      </c>
      <c r="B54" s="4" t="s">
        <v>117</v>
      </c>
      <c r="C54" s="49">
        <v>21</v>
      </c>
      <c r="D54" s="31"/>
      <c r="E54" s="8">
        <v>0</v>
      </c>
      <c r="F54" s="10"/>
      <c r="G54" s="51">
        <f t="shared" si="0"/>
        <v>21</v>
      </c>
      <c r="H54" s="30" t="str">
        <f t="shared" si="1"/>
        <v> </v>
      </c>
      <c r="I54" s="70"/>
      <c r="J54" s="70"/>
    </row>
    <row r="55" spans="1:10" ht="11.25">
      <c r="A55" s="21">
        <v>50</v>
      </c>
      <c r="B55" s="4" t="s">
        <v>48</v>
      </c>
      <c r="C55" s="49">
        <v>4</v>
      </c>
      <c r="D55" s="31"/>
      <c r="E55" s="8">
        <v>0</v>
      </c>
      <c r="F55" s="10"/>
      <c r="G55" s="51">
        <f t="shared" si="0"/>
        <v>4</v>
      </c>
      <c r="H55" s="30" t="str">
        <f t="shared" si="1"/>
        <v> </v>
      </c>
      <c r="I55" s="70"/>
      <c r="J55" s="70"/>
    </row>
    <row r="56" spans="1:10" ht="11.25">
      <c r="A56" s="21">
        <v>51</v>
      </c>
      <c r="B56" s="4" t="s">
        <v>49</v>
      </c>
      <c r="C56" s="49">
        <v>7</v>
      </c>
      <c r="D56" s="31"/>
      <c r="E56" s="8">
        <v>0</v>
      </c>
      <c r="F56" s="10"/>
      <c r="G56" s="51">
        <f t="shared" si="0"/>
        <v>7</v>
      </c>
      <c r="H56" s="30" t="str">
        <f t="shared" si="1"/>
        <v> </v>
      </c>
      <c r="I56" s="70"/>
      <c r="J56" s="70"/>
    </row>
    <row r="57" spans="1:10" ht="11.25">
      <c r="A57" s="18">
        <v>52</v>
      </c>
      <c r="B57" s="24" t="s">
        <v>118</v>
      </c>
      <c r="C57" s="50">
        <v>0</v>
      </c>
      <c r="D57" s="35"/>
      <c r="E57" s="26">
        <v>2</v>
      </c>
      <c r="F57" s="19"/>
      <c r="G57" s="52">
        <f t="shared" si="0"/>
        <v>2</v>
      </c>
      <c r="H57" s="33" t="str">
        <f t="shared" si="1"/>
        <v> </v>
      </c>
      <c r="I57" s="70"/>
      <c r="J57" s="70"/>
    </row>
    <row r="58" spans="1:10" ht="11.25">
      <c r="A58" s="4" t="s">
        <v>151</v>
      </c>
      <c r="C58" s="4"/>
      <c r="D58" s="10"/>
      <c r="E58" s="4"/>
      <c r="F58" s="10"/>
      <c r="G58" s="4"/>
      <c r="H58" s="10"/>
      <c r="I58" s="70"/>
      <c r="J58" s="70"/>
    </row>
    <row r="59" spans="2:10" ht="11.25">
      <c r="B59" s="4"/>
      <c r="C59" s="4"/>
      <c r="D59" s="10"/>
      <c r="E59" s="4"/>
      <c r="F59" s="10"/>
      <c r="G59" s="4"/>
      <c r="H59" s="10"/>
      <c r="I59" s="70"/>
      <c r="J59" s="70"/>
    </row>
    <row r="60" spans="1:10" ht="21.75" customHeight="1">
      <c r="A60" s="561" t="s">
        <v>86</v>
      </c>
      <c r="B60" s="561"/>
      <c r="C60" s="561" t="s">
        <v>160</v>
      </c>
      <c r="D60" s="561"/>
      <c r="E60" s="561"/>
      <c r="F60" s="561"/>
      <c r="G60" s="562" t="s">
        <v>87</v>
      </c>
      <c r="H60" s="562"/>
      <c r="I60" s="70"/>
      <c r="J60" s="70"/>
    </row>
    <row r="61" spans="1:10" ht="20.25" customHeight="1">
      <c r="A61" s="561"/>
      <c r="B61" s="561"/>
      <c r="C61" s="562" t="s">
        <v>158</v>
      </c>
      <c r="D61" s="562"/>
      <c r="E61" s="562" t="s">
        <v>159</v>
      </c>
      <c r="F61" s="562"/>
      <c r="G61" s="562"/>
      <c r="H61" s="562"/>
      <c r="I61" s="70"/>
      <c r="J61" s="70"/>
    </row>
    <row r="62" spans="1:10" ht="11.25">
      <c r="A62" s="21">
        <v>53</v>
      </c>
      <c r="B62" s="4" t="s">
        <v>50</v>
      </c>
      <c r="C62" s="48">
        <v>2</v>
      </c>
      <c r="D62" s="73"/>
      <c r="E62" s="8">
        <v>0</v>
      </c>
      <c r="F62" s="10"/>
      <c r="G62" s="132">
        <f>C62+E62</f>
        <v>2</v>
      </c>
      <c r="H62" s="28" t="str">
        <f aca="true" t="shared" si="2" ref="H62:H108">IF(OR(D62="(e)",F62="(e)"),"(e)"," ")</f>
        <v> </v>
      </c>
      <c r="I62" s="70"/>
      <c r="J62" s="70"/>
    </row>
    <row r="63" spans="1:10" ht="11.25">
      <c r="A63" s="21">
        <v>54</v>
      </c>
      <c r="B63" s="4" t="s">
        <v>119</v>
      </c>
      <c r="C63" s="49">
        <v>7</v>
      </c>
      <c r="D63" s="31"/>
      <c r="E63" s="8">
        <v>3</v>
      </c>
      <c r="F63" s="10"/>
      <c r="G63" s="51">
        <f aca="true" t="shared" si="3" ref="G63:G108">C63+E63</f>
        <v>10</v>
      </c>
      <c r="H63" s="30" t="str">
        <f t="shared" si="2"/>
        <v> </v>
      </c>
      <c r="I63" s="70"/>
      <c r="J63" s="70"/>
    </row>
    <row r="64" spans="1:10" ht="11.25">
      <c r="A64" s="21">
        <v>55</v>
      </c>
      <c r="B64" s="4" t="s">
        <v>51</v>
      </c>
      <c r="C64" s="49">
        <v>0</v>
      </c>
      <c r="D64" s="31"/>
      <c r="E64" s="8">
        <v>0</v>
      </c>
      <c r="F64" s="10"/>
      <c r="G64" s="51">
        <f t="shared" si="3"/>
        <v>0</v>
      </c>
      <c r="H64" s="30" t="str">
        <f t="shared" si="2"/>
        <v> </v>
      </c>
      <c r="I64" s="70"/>
      <c r="J64" s="70"/>
    </row>
    <row r="65" spans="1:10" ht="11.25">
      <c r="A65" s="21">
        <v>56</v>
      </c>
      <c r="B65" s="4" t="s">
        <v>52</v>
      </c>
      <c r="C65" s="49">
        <v>4</v>
      </c>
      <c r="D65" s="31"/>
      <c r="E65" s="8">
        <v>0</v>
      </c>
      <c r="F65" s="10"/>
      <c r="G65" s="51">
        <f t="shared" si="3"/>
        <v>4</v>
      </c>
      <c r="H65" s="30" t="str">
        <f t="shared" si="2"/>
        <v> </v>
      </c>
      <c r="I65" s="70"/>
      <c r="J65" s="70"/>
    </row>
    <row r="66" spans="1:10" ht="11.25">
      <c r="A66" s="21">
        <v>57</v>
      </c>
      <c r="B66" s="4" t="s">
        <v>53</v>
      </c>
      <c r="C66" s="49">
        <v>2</v>
      </c>
      <c r="D66" s="31"/>
      <c r="E66" s="8">
        <v>2</v>
      </c>
      <c r="F66" s="10"/>
      <c r="G66" s="51">
        <f t="shared" si="3"/>
        <v>4</v>
      </c>
      <c r="H66" s="30" t="str">
        <f t="shared" si="2"/>
        <v> </v>
      </c>
      <c r="I66" s="70"/>
      <c r="J66" s="70"/>
    </row>
    <row r="67" spans="1:10" ht="11.25">
      <c r="A67" s="21">
        <v>58</v>
      </c>
      <c r="B67" s="4" t="s">
        <v>54</v>
      </c>
      <c r="C67" s="49">
        <v>2</v>
      </c>
      <c r="D67" s="31" t="s">
        <v>100</v>
      </c>
      <c r="E67" s="8">
        <v>0</v>
      </c>
      <c r="F67" s="10" t="s">
        <v>100</v>
      </c>
      <c r="G67" s="51">
        <f t="shared" si="3"/>
        <v>2</v>
      </c>
      <c r="H67" s="30" t="str">
        <f t="shared" si="2"/>
        <v>(e)</v>
      </c>
      <c r="I67" s="70"/>
      <c r="J67" s="70"/>
    </row>
    <row r="68" spans="1:10" ht="11.25">
      <c r="A68" s="21">
        <v>59</v>
      </c>
      <c r="B68" s="4" t="s">
        <v>55</v>
      </c>
      <c r="C68" s="49">
        <v>24</v>
      </c>
      <c r="D68" s="31"/>
      <c r="E68" s="8">
        <v>0</v>
      </c>
      <c r="F68" s="10"/>
      <c r="G68" s="51">
        <f t="shared" si="3"/>
        <v>24</v>
      </c>
      <c r="H68" s="30" t="str">
        <f t="shared" si="2"/>
        <v> </v>
      </c>
      <c r="I68" s="70"/>
      <c r="J68" s="70"/>
    </row>
    <row r="69" spans="1:10" ht="11.25">
      <c r="A69" s="21">
        <v>60</v>
      </c>
      <c r="B69" s="4" t="s">
        <v>56</v>
      </c>
      <c r="C69" s="49">
        <v>11</v>
      </c>
      <c r="D69" s="31"/>
      <c r="E69" s="8">
        <v>6</v>
      </c>
      <c r="F69" s="10"/>
      <c r="G69" s="51">
        <f t="shared" si="3"/>
        <v>17</v>
      </c>
      <c r="H69" s="30" t="str">
        <f t="shared" si="2"/>
        <v> </v>
      </c>
      <c r="I69" s="70"/>
      <c r="J69" s="70"/>
    </row>
    <row r="70" spans="1:10" ht="11.25">
      <c r="A70" s="21">
        <v>61</v>
      </c>
      <c r="B70" s="4" t="s">
        <v>57</v>
      </c>
      <c r="C70" s="49">
        <v>3</v>
      </c>
      <c r="D70" s="31"/>
      <c r="E70" s="8">
        <v>0</v>
      </c>
      <c r="F70" s="10"/>
      <c r="G70" s="51">
        <f t="shared" si="3"/>
        <v>3</v>
      </c>
      <c r="H70" s="30" t="str">
        <f t="shared" si="2"/>
        <v> </v>
      </c>
      <c r="I70" s="70"/>
      <c r="J70" s="70"/>
    </row>
    <row r="71" spans="1:10" ht="11.25">
      <c r="A71" s="21">
        <v>62</v>
      </c>
      <c r="B71" s="4" t="s">
        <v>120</v>
      </c>
      <c r="C71" s="49">
        <v>6</v>
      </c>
      <c r="D71" s="31"/>
      <c r="E71" s="8">
        <v>1</v>
      </c>
      <c r="F71" s="10"/>
      <c r="G71" s="51">
        <f t="shared" si="3"/>
        <v>7</v>
      </c>
      <c r="H71" s="30" t="str">
        <f t="shared" si="2"/>
        <v> </v>
      </c>
      <c r="I71" s="70"/>
      <c r="J71" s="70"/>
    </row>
    <row r="72" spans="1:10" ht="11.25">
      <c r="A72" s="21">
        <v>63</v>
      </c>
      <c r="B72" s="4" t="s">
        <v>121</v>
      </c>
      <c r="C72" s="49">
        <v>10</v>
      </c>
      <c r="D72" s="31"/>
      <c r="E72" s="8">
        <v>1</v>
      </c>
      <c r="F72" s="10"/>
      <c r="G72" s="51">
        <f t="shared" si="3"/>
        <v>11</v>
      </c>
      <c r="H72" s="30" t="str">
        <f t="shared" si="2"/>
        <v> </v>
      </c>
      <c r="I72" s="70"/>
      <c r="J72" s="70"/>
    </row>
    <row r="73" spans="1:10" ht="11.25">
      <c r="A73" s="21">
        <v>64</v>
      </c>
      <c r="B73" s="4" t="s">
        <v>122</v>
      </c>
      <c r="C73" s="49">
        <v>3</v>
      </c>
      <c r="D73" s="31"/>
      <c r="E73" s="8">
        <v>1</v>
      </c>
      <c r="F73" s="10"/>
      <c r="G73" s="51">
        <f t="shared" si="3"/>
        <v>4</v>
      </c>
      <c r="H73" s="30" t="str">
        <f t="shared" si="2"/>
        <v> </v>
      </c>
      <c r="I73" s="70"/>
      <c r="J73" s="70"/>
    </row>
    <row r="74" spans="1:10" ht="11.25">
      <c r="A74" s="21">
        <v>65</v>
      </c>
      <c r="B74" s="4" t="s">
        <v>123</v>
      </c>
      <c r="C74" s="49">
        <v>2</v>
      </c>
      <c r="D74" s="31"/>
      <c r="E74" s="8">
        <v>0</v>
      </c>
      <c r="F74" s="10"/>
      <c r="G74" s="51">
        <f t="shared" si="3"/>
        <v>2</v>
      </c>
      <c r="H74" s="30" t="str">
        <f t="shared" si="2"/>
        <v> </v>
      </c>
      <c r="I74" s="70"/>
      <c r="J74" s="70"/>
    </row>
    <row r="75" spans="1:10" ht="11.25">
      <c r="A75" s="21">
        <v>66</v>
      </c>
      <c r="B75" s="4" t="s">
        <v>124</v>
      </c>
      <c r="C75" s="49">
        <v>6</v>
      </c>
      <c r="D75" s="31"/>
      <c r="E75" s="8">
        <v>0</v>
      </c>
      <c r="F75" s="10"/>
      <c r="G75" s="51">
        <f t="shared" si="3"/>
        <v>6</v>
      </c>
      <c r="H75" s="30" t="str">
        <f t="shared" si="2"/>
        <v> </v>
      </c>
      <c r="I75" s="70"/>
      <c r="J75" s="70"/>
    </row>
    <row r="76" spans="1:10" ht="11.25">
      <c r="A76" s="21">
        <v>67</v>
      </c>
      <c r="B76" s="4" t="s">
        <v>125</v>
      </c>
      <c r="C76" s="49">
        <v>17</v>
      </c>
      <c r="D76" s="31"/>
      <c r="E76" s="8">
        <v>3</v>
      </c>
      <c r="F76" s="10"/>
      <c r="G76" s="51">
        <f t="shared" si="3"/>
        <v>20</v>
      </c>
      <c r="H76" s="30" t="str">
        <f t="shared" si="2"/>
        <v> </v>
      </c>
      <c r="I76" s="70"/>
      <c r="J76" s="70"/>
    </row>
    <row r="77" spans="1:10" ht="11.25">
      <c r="A77" s="21">
        <v>68</v>
      </c>
      <c r="B77" s="4" t="s">
        <v>126</v>
      </c>
      <c r="C77" s="49">
        <v>3</v>
      </c>
      <c r="D77" s="31"/>
      <c r="E77" s="8">
        <v>0</v>
      </c>
      <c r="F77" s="10"/>
      <c r="G77" s="51">
        <f t="shared" si="3"/>
        <v>3</v>
      </c>
      <c r="H77" s="30" t="str">
        <f t="shared" si="2"/>
        <v> </v>
      </c>
      <c r="I77" s="70"/>
      <c r="J77" s="70"/>
    </row>
    <row r="78" spans="1:10" ht="11.25">
      <c r="A78" s="21">
        <v>69</v>
      </c>
      <c r="B78" s="4" t="s">
        <v>58</v>
      </c>
      <c r="C78" s="49">
        <v>20</v>
      </c>
      <c r="D78" s="31"/>
      <c r="E78" s="8">
        <v>0</v>
      </c>
      <c r="F78" s="10"/>
      <c r="G78" s="51">
        <f t="shared" si="3"/>
        <v>20</v>
      </c>
      <c r="H78" s="30" t="str">
        <f t="shared" si="2"/>
        <v> </v>
      </c>
      <c r="I78" s="70"/>
      <c r="J78" s="70"/>
    </row>
    <row r="79" spans="1:10" ht="11.25">
      <c r="A79" s="21">
        <v>70</v>
      </c>
      <c r="B79" s="4" t="s">
        <v>127</v>
      </c>
      <c r="C79" s="49">
        <v>1</v>
      </c>
      <c r="D79" s="31"/>
      <c r="E79" s="8">
        <v>0</v>
      </c>
      <c r="F79" s="10"/>
      <c r="G79" s="51">
        <f t="shared" si="3"/>
        <v>1</v>
      </c>
      <c r="H79" s="30" t="str">
        <f t="shared" si="2"/>
        <v> </v>
      </c>
      <c r="I79" s="70"/>
      <c r="J79" s="70"/>
    </row>
    <row r="80" spans="1:10" ht="11.25">
      <c r="A80" s="21">
        <v>71</v>
      </c>
      <c r="B80" s="4" t="s">
        <v>128</v>
      </c>
      <c r="C80" s="49">
        <v>6</v>
      </c>
      <c r="D80" s="31"/>
      <c r="E80" s="8">
        <v>3</v>
      </c>
      <c r="F80" s="10"/>
      <c r="G80" s="51">
        <f t="shared" si="3"/>
        <v>9</v>
      </c>
      <c r="H80" s="30" t="str">
        <f t="shared" si="2"/>
        <v> </v>
      </c>
      <c r="I80" s="70"/>
      <c r="J80" s="70"/>
    </row>
    <row r="81" spans="1:10" ht="11.25">
      <c r="A81" s="21">
        <v>72</v>
      </c>
      <c r="B81" s="4" t="s">
        <v>59</v>
      </c>
      <c r="C81" s="49">
        <v>4</v>
      </c>
      <c r="D81" s="31"/>
      <c r="E81" s="8">
        <v>3</v>
      </c>
      <c r="F81" s="10"/>
      <c r="G81" s="51">
        <f t="shared" si="3"/>
        <v>7</v>
      </c>
      <c r="H81" s="30" t="str">
        <f t="shared" si="2"/>
        <v> </v>
      </c>
      <c r="I81" s="70"/>
      <c r="J81" s="70"/>
    </row>
    <row r="82" spans="1:10" ht="11.25">
      <c r="A82" s="21">
        <v>73</v>
      </c>
      <c r="B82" s="4" t="s">
        <v>60</v>
      </c>
      <c r="C82" s="49">
        <v>4</v>
      </c>
      <c r="D82" s="31"/>
      <c r="E82" s="8">
        <v>0</v>
      </c>
      <c r="F82" s="10"/>
      <c r="G82" s="51">
        <f t="shared" si="3"/>
        <v>4</v>
      </c>
      <c r="H82" s="30" t="str">
        <f t="shared" si="2"/>
        <v> </v>
      </c>
      <c r="I82" s="70"/>
      <c r="J82" s="70"/>
    </row>
    <row r="83" spans="1:10" ht="11.25">
      <c r="A83" s="21">
        <v>74</v>
      </c>
      <c r="B83" s="4" t="s">
        <v>129</v>
      </c>
      <c r="C83" s="49">
        <v>20</v>
      </c>
      <c r="D83" s="31"/>
      <c r="E83" s="8">
        <v>0</v>
      </c>
      <c r="F83" s="10"/>
      <c r="G83" s="51">
        <f t="shared" si="3"/>
        <v>20</v>
      </c>
      <c r="H83" s="30" t="str">
        <f t="shared" si="2"/>
        <v> </v>
      </c>
      <c r="I83" s="70"/>
      <c r="J83" s="70"/>
    </row>
    <row r="84" spans="1:10" ht="11.25">
      <c r="A84" s="21">
        <v>75</v>
      </c>
      <c r="B84" s="4" t="s">
        <v>61</v>
      </c>
      <c r="C84" s="49">
        <v>48</v>
      </c>
      <c r="D84" s="31"/>
      <c r="E84" s="8">
        <v>0</v>
      </c>
      <c r="F84" s="10"/>
      <c r="G84" s="51">
        <f t="shared" si="3"/>
        <v>48</v>
      </c>
      <c r="H84" s="30" t="str">
        <f t="shared" si="2"/>
        <v> </v>
      </c>
      <c r="I84" s="70"/>
      <c r="J84" s="70"/>
    </row>
    <row r="85" spans="1:10" ht="11.25">
      <c r="A85" s="21">
        <v>76</v>
      </c>
      <c r="B85" s="4" t="s">
        <v>130</v>
      </c>
      <c r="C85" s="49">
        <v>5</v>
      </c>
      <c r="D85" s="31"/>
      <c r="E85" s="8">
        <v>8</v>
      </c>
      <c r="F85" s="10"/>
      <c r="G85" s="51">
        <f t="shared" si="3"/>
        <v>13</v>
      </c>
      <c r="H85" s="30" t="str">
        <f t="shared" si="2"/>
        <v> </v>
      </c>
      <c r="I85" s="70"/>
      <c r="J85" s="70"/>
    </row>
    <row r="86" spans="1:10" ht="11.25">
      <c r="A86" s="21">
        <v>77</v>
      </c>
      <c r="B86" s="4" t="s">
        <v>131</v>
      </c>
      <c r="C86" s="49">
        <v>38</v>
      </c>
      <c r="D86" s="31"/>
      <c r="E86" s="8">
        <v>9</v>
      </c>
      <c r="F86" s="10"/>
      <c r="G86" s="51">
        <f t="shared" si="3"/>
        <v>47</v>
      </c>
      <c r="H86" s="30" t="str">
        <f t="shared" si="2"/>
        <v> </v>
      </c>
      <c r="I86" s="70"/>
      <c r="J86" s="70"/>
    </row>
    <row r="87" spans="1:10" ht="11.25">
      <c r="A87" s="21">
        <v>78</v>
      </c>
      <c r="B87" s="4" t="s">
        <v>62</v>
      </c>
      <c r="C87" s="49">
        <v>50</v>
      </c>
      <c r="D87" s="31"/>
      <c r="E87" s="8">
        <v>3</v>
      </c>
      <c r="F87" s="10"/>
      <c r="G87" s="51">
        <f t="shared" si="3"/>
        <v>53</v>
      </c>
      <c r="H87" s="30" t="str">
        <f t="shared" si="2"/>
        <v> </v>
      </c>
      <c r="I87" s="70"/>
      <c r="J87" s="70"/>
    </row>
    <row r="88" spans="1:10" ht="11.25">
      <c r="A88" s="21">
        <v>79</v>
      </c>
      <c r="B88" s="4" t="s">
        <v>132</v>
      </c>
      <c r="C88" s="49">
        <v>1</v>
      </c>
      <c r="D88" s="31"/>
      <c r="E88" s="8">
        <v>0</v>
      </c>
      <c r="F88" s="10"/>
      <c r="G88" s="51">
        <f t="shared" si="3"/>
        <v>1</v>
      </c>
      <c r="H88" s="30" t="str">
        <f t="shared" si="2"/>
        <v> </v>
      </c>
      <c r="I88" s="70"/>
      <c r="J88" s="70"/>
    </row>
    <row r="89" spans="1:10" ht="11.25">
      <c r="A89" s="21">
        <v>80</v>
      </c>
      <c r="B89" s="4" t="s">
        <v>63</v>
      </c>
      <c r="C89" s="49">
        <v>2</v>
      </c>
      <c r="D89" s="31"/>
      <c r="E89" s="8">
        <v>2</v>
      </c>
      <c r="F89" s="10"/>
      <c r="G89" s="51">
        <f t="shared" si="3"/>
        <v>4</v>
      </c>
      <c r="H89" s="30" t="str">
        <f t="shared" si="2"/>
        <v> </v>
      </c>
      <c r="I89" s="70"/>
      <c r="J89" s="70"/>
    </row>
    <row r="90" spans="1:10" ht="11.25">
      <c r="A90" s="21">
        <v>81</v>
      </c>
      <c r="B90" s="4" t="s">
        <v>64</v>
      </c>
      <c r="C90" s="49">
        <v>4</v>
      </c>
      <c r="D90" s="31"/>
      <c r="E90" s="8">
        <v>0</v>
      </c>
      <c r="F90" s="10"/>
      <c r="G90" s="51">
        <f t="shared" si="3"/>
        <v>4</v>
      </c>
      <c r="H90" s="30" t="str">
        <f t="shared" si="2"/>
        <v> </v>
      </c>
      <c r="I90" s="70"/>
      <c r="J90" s="70"/>
    </row>
    <row r="91" spans="1:10" ht="11.25">
      <c r="A91" s="21">
        <v>82</v>
      </c>
      <c r="B91" s="4" t="s">
        <v>133</v>
      </c>
      <c r="C91" s="49">
        <v>1</v>
      </c>
      <c r="D91" s="31"/>
      <c r="E91" s="8">
        <v>1</v>
      </c>
      <c r="F91" s="10"/>
      <c r="G91" s="51">
        <f t="shared" si="3"/>
        <v>2</v>
      </c>
      <c r="H91" s="30" t="str">
        <f t="shared" si="2"/>
        <v> </v>
      </c>
      <c r="I91" s="70"/>
      <c r="J91" s="70"/>
    </row>
    <row r="92" spans="1:10" ht="11.25">
      <c r="A92" s="21">
        <v>83</v>
      </c>
      <c r="B92" s="4" t="s">
        <v>65</v>
      </c>
      <c r="C92" s="49">
        <v>11</v>
      </c>
      <c r="D92" s="31"/>
      <c r="E92" s="8">
        <v>6</v>
      </c>
      <c r="F92" s="10"/>
      <c r="G92" s="51">
        <f t="shared" si="3"/>
        <v>17</v>
      </c>
      <c r="H92" s="30" t="str">
        <f t="shared" si="2"/>
        <v> </v>
      </c>
      <c r="I92" s="70"/>
      <c r="J92" s="70"/>
    </row>
    <row r="93" spans="1:10" ht="11.25">
      <c r="A93" s="21">
        <v>84</v>
      </c>
      <c r="B93" s="4" t="s">
        <v>66</v>
      </c>
      <c r="C93" s="49">
        <v>8</v>
      </c>
      <c r="D93" s="31"/>
      <c r="E93" s="8">
        <v>0</v>
      </c>
      <c r="F93" s="10"/>
      <c r="G93" s="51">
        <f t="shared" si="3"/>
        <v>8</v>
      </c>
      <c r="H93" s="30" t="str">
        <f t="shared" si="2"/>
        <v> </v>
      </c>
      <c r="I93" s="70"/>
      <c r="J93" s="70"/>
    </row>
    <row r="94" spans="1:10" ht="11.25">
      <c r="A94" s="21">
        <v>85</v>
      </c>
      <c r="B94" s="4" t="s">
        <v>67</v>
      </c>
      <c r="C94" s="49">
        <v>2</v>
      </c>
      <c r="D94" s="31"/>
      <c r="E94" s="8">
        <v>0</v>
      </c>
      <c r="F94" s="10"/>
      <c r="G94" s="51">
        <f t="shared" si="3"/>
        <v>2</v>
      </c>
      <c r="H94" s="30" t="str">
        <f t="shared" si="2"/>
        <v> </v>
      </c>
      <c r="I94" s="70"/>
      <c r="J94" s="70"/>
    </row>
    <row r="95" spans="1:10" ht="11.25">
      <c r="A95" s="21">
        <v>86</v>
      </c>
      <c r="B95" s="4" t="s">
        <v>68</v>
      </c>
      <c r="C95" s="49">
        <v>2</v>
      </c>
      <c r="D95" s="31"/>
      <c r="E95" s="8">
        <v>6</v>
      </c>
      <c r="F95" s="10"/>
      <c r="G95" s="51">
        <f t="shared" si="3"/>
        <v>8</v>
      </c>
      <c r="H95" s="30" t="str">
        <f t="shared" si="2"/>
        <v> </v>
      </c>
      <c r="I95" s="70"/>
      <c r="J95" s="70"/>
    </row>
    <row r="96" spans="1:10" ht="11.25">
      <c r="A96" s="21">
        <v>87</v>
      </c>
      <c r="B96" s="4" t="s">
        <v>134</v>
      </c>
      <c r="C96" s="49">
        <v>2</v>
      </c>
      <c r="D96" s="31"/>
      <c r="E96" s="8">
        <v>0</v>
      </c>
      <c r="F96" s="10"/>
      <c r="G96" s="51">
        <f t="shared" si="3"/>
        <v>2</v>
      </c>
      <c r="H96" s="30" t="str">
        <f t="shared" si="2"/>
        <v> </v>
      </c>
      <c r="I96" s="70"/>
      <c r="J96" s="70"/>
    </row>
    <row r="97" spans="1:10" ht="11.25">
      <c r="A97" s="21">
        <v>88</v>
      </c>
      <c r="B97" s="4" t="s">
        <v>69</v>
      </c>
      <c r="C97" s="49">
        <v>2</v>
      </c>
      <c r="D97" s="31"/>
      <c r="E97" s="8">
        <v>0</v>
      </c>
      <c r="F97" s="10"/>
      <c r="G97" s="51">
        <f t="shared" si="3"/>
        <v>2</v>
      </c>
      <c r="H97" s="30" t="str">
        <f t="shared" si="2"/>
        <v> </v>
      </c>
      <c r="I97" s="70"/>
      <c r="J97" s="70"/>
    </row>
    <row r="98" spans="1:10" ht="11.25">
      <c r="A98" s="21">
        <v>89</v>
      </c>
      <c r="B98" s="4" t="s">
        <v>70</v>
      </c>
      <c r="C98" s="49">
        <v>2</v>
      </c>
      <c r="D98" s="31"/>
      <c r="E98" s="8">
        <v>0</v>
      </c>
      <c r="F98" s="10"/>
      <c r="G98" s="51">
        <f t="shared" si="3"/>
        <v>2</v>
      </c>
      <c r="H98" s="30" t="str">
        <f t="shared" si="2"/>
        <v> </v>
      </c>
      <c r="I98" s="70"/>
      <c r="J98" s="70"/>
    </row>
    <row r="99" spans="1:10" ht="11.25">
      <c r="A99" s="21">
        <v>90</v>
      </c>
      <c r="B99" s="4" t="s">
        <v>71</v>
      </c>
      <c r="C99" s="49">
        <v>4</v>
      </c>
      <c r="D99" s="31" t="s">
        <v>100</v>
      </c>
      <c r="E99" s="8">
        <v>0</v>
      </c>
      <c r="F99" s="10" t="s">
        <v>100</v>
      </c>
      <c r="G99" s="51">
        <f t="shared" si="3"/>
        <v>4</v>
      </c>
      <c r="H99" s="30" t="str">
        <f t="shared" si="2"/>
        <v>(e)</v>
      </c>
      <c r="I99" s="70"/>
      <c r="J99" s="70"/>
    </row>
    <row r="100" spans="1:10" ht="11.25">
      <c r="A100" s="21">
        <v>91</v>
      </c>
      <c r="B100" s="4" t="s">
        <v>72</v>
      </c>
      <c r="C100" s="49">
        <v>58</v>
      </c>
      <c r="D100" s="31"/>
      <c r="E100" s="8">
        <v>4</v>
      </c>
      <c r="F100" s="10"/>
      <c r="G100" s="51">
        <f t="shared" si="3"/>
        <v>62</v>
      </c>
      <c r="H100" s="30" t="str">
        <f t="shared" si="2"/>
        <v> </v>
      </c>
      <c r="I100" s="70"/>
      <c r="J100" s="70"/>
    </row>
    <row r="101" spans="1:10" ht="11.25">
      <c r="A101" s="21">
        <v>92</v>
      </c>
      <c r="B101" s="4" t="s">
        <v>135</v>
      </c>
      <c r="C101" s="49">
        <v>37</v>
      </c>
      <c r="D101" s="31"/>
      <c r="E101" s="8">
        <v>0</v>
      </c>
      <c r="F101" s="10"/>
      <c r="G101" s="51">
        <f t="shared" si="3"/>
        <v>37</v>
      </c>
      <c r="H101" s="30" t="str">
        <f t="shared" si="2"/>
        <v> </v>
      </c>
      <c r="I101" s="70"/>
      <c r="J101" s="70"/>
    </row>
    <row r="102" spans="1:10" ht="11.25">
      <c r="A102" s="21">
        <v>93</v>
      </c>
      <c r="B102" s="4" t="s">
        <v>136</v>
      </c>
      <c r="C102" s="49">
        <v>24</v>
      </c>
      <c r="D102" s="31"/>
      <c r="E102" s="8">
        <v>20</v>
      </c>
      <c r="F102" s="10"/>
      <c r="G102" s="51">
        <f t="shared" si="3"/>
        <v>44</v>
      </c>
      <c r="H102" s="30" t="str">
        <f t="shared" si="2"/>
        <v> </v>
      </c>
      <c r="I102" s="70"/>
      <c r="J102" s="70"/>
    </row>
    <row r="103" spans="1:10" ht="11.25">
      <c r="A103" s="21">
        <v>94</v>
      </c>
      <c r="B103" s="4" t="s">
        <v>137</v>
      </c>
      <c r="C103" s="49">
        <v>27</v>
      </c>
      <c r="D103" s="31"/>
      <c r="E103" s="8">
        <v>18</v>
      </c>
      <c r="F103" s="10"/>
      <c r="G103" s="51">
        <f t="shared" si="3"/>
        <v>45</v>
      </c>
      <c r="H103" s="30" t="str">
        <f t="shared" si="2"/>
        <v> </v>
      </c>
      <c r="I103" s="70"/>
      <c r="J103" s="70"/>
    </row>
    <row r="104" spans="1:10" ht="11.25">
      <c r="A104" s="18">
        <v>95</v>
      </c>
      <c r="B104" s="24" t="s">
        <v>138</v>
      </c>
      <c r="C104" s="50">
        <v>57</v>
      </c>
      <c r="D104" s="35"/>
      <c r="E104" s="26">
        <v>2</v>
      </c>
      <c r="F104" s="19"/>
      <c r="G104" s="52">
        <f t="shared" si="3"/>
        <v>59</v>
      </c>
      <c r="H104" s="33" t="str">
        <f t="shared" si="2"/>
        <v> </v>
      </c>
      <c r="I104" s="70"/>
      <c r="J104" s="70"/>
    </row>
    <row r="105" spans="1:10" ht="11.25">
      <c r="A105" s="21">
        <v>971</v>
      </c>
      <c r="B105" s="4" t="s">
        <v>73</v>
      </c>
      <c r="C105" s="49">
        <v>0</v>
      </c>
      <c r="D105" s="31"/>
      <c r="E105" s="8">
        <v>0</v>
      </c>
      <c r="F105" s="10"/>
      <c r="G105" s="51">
        <f t="shared" si="3"/>
        <v>0</v>
      </c>
      <c r="H105" s="30" t="str">
        <f t="shared" si="2"/>
        <v> </v>
      </c>
      <c r="I105" s="70"/>
      <c r="J105" s="70"/>
    </row>
    <row r="106" spans="1:10" ht="11.25">
      <c r="A106" s="21">
        <v>972</v>
      </c>
      <c r="B106" s="4" t="s">
        <v>74</v>
      </c>
      <c r="C106" s="49">
        <v>0</v>
      </c>
      <c r="D106" s="31"/>
      <c r="E106" s="8">
        <v>1</v>
      </c>
      <c r="F106" s="10"/>
      <c r="G106" s="51">
        <f t="shared" si="3"/>
        <v>1</v>
      </c>
      <c r="H106" s="30" t="str">
        <f t="shared" si="2"/>
        <v> </v>
      </c>
      <c r="I106" s="70"/>
      <c r="J106" s="70"/>
    </row>
    <row r="107" spans="1:10" ht="11.25">
      <c r="A107" s="21">
        <v>973</v>
      </c>
      <c r="B107" s="4" t="s">
        <v>139</v>
      </c>
      <c r="C107" s="49">
        <v>2</v>
      </c>
      <c r="D107" s="31"/>
      <c r="E107" s="8">
        <v>0</v>
      </c>
      <c r="F107" s="10"/>
      <c r="G107" s="51">
        <f t="shared" si="3"/>
        <v>2</v>
      </c>
      <c r="H107" s="30" t="str">
        <f t="shared" si="2"/>
        <v> </v>
      </c>
      <c r="I107" s="70"/>
      <c r="J107" s="70"/>
    </row>
    <row r="108" spans="1:10" ht="11.25">
      <c r="A108" s="18">
        <v>974</v>
      </c>
      <c r="B108" s="24" t="s">
        <v>75</v>
      </c>
      <c r="C108" s="50">
        <v>0</v>
      </c>
      <c r="D108" s="35"/>
      <c r="E108" s="26">
        <v>2</v>
      </c>
      <c r="F108" s="19"/>
      <c r="G108" s="52">
        <f t="shared" si="3"/>
        <v>2</v>
      </c>
      <c r="H108" s="33" t="str">
        <f t="shared" si="2"/>
        <v> </v>
      </c>
      <c r="I108" s="70"/>
      <c r="J108" s="70"/>
    </row>
    <row r="109" spans="4:8" ht="11.25">
      <c r="D109" s="10"/>
      <c r="E109" s="143"/>
      <c r="F109" s="10"/>
      <c r="H109" s="10"/>
    </row>
    <row r="110" spans="1:8" ht="18" customHeight="1">
      <c r="A110" s="554" t="s">
        <v>78</v>
      </c>
      <c r="B110" s="555"/>
      <c r="C110" s="144">
        <f>SUM(C5:C57,C62:C104)</f>
        <v>842</v>
      </c>
      <c r="D110" s="145"/>
      <c r="E110" s="146">
        <f>SUM(E5:E57,E62:E104)</f>
        <v>238</v>
      </c>
      <c r="F110" s="147"/>
      <c r="G110" s="144">
        <f>SUM(G5:G57,G62:G104)</f>
        <v>1080</v>
      </c>
      <c r="H110" s="20"/>
    </row>
    <row r="111" spans="1:8" ht="15" customHeight="1">
      <c r="A111" s="556" t="s">
        <v>95</v>
      </c>
      <c r="B111" s="557"/>
      <c r="C111" s="49">
        <f>SUM(C105:C108)</f>
        <v>2</v>
      </c>
      <c r="D111" s="22"/>
      <c r="E111" s="46">
        <f>SUM(E105:E108)</f>
        <v>3</v>
      </c>
      <c r="F111" s="12"/>
      <c r="G111" s="49">
        <f>SUM(G105:G108)</f>
        <v>5</v>
      </c>
      <c r="H111" s="22"/>
    </row>
    <row r="112" spans="1:8" ht="18.75" customHeight="1">
      <c r="A112" s="551" t="s">
        <v>79</v>
      </c>
      <c r="B112" s="552"/>
      <c r="C112" s="148">
        <f>C110+C111</f>
        <v>844</v>
      </c>
      <c r="D112" s="149"/>
      <c r="E112" s="150">
        <f>E110+E111</f>
        <v>241</v>
      </c>
      <c r="F112" s="151"/>
      <c r="G112" s="148">
        <f>G110+G111</f>
        <v>1085</v>
      </c>
      <c r="H112" s="23"/>
    </row>
    <row r="113" spans="1:8" ht="11.25">
      <c r="A113" s="1" t="s">
        <v>84</v>
      </c>
      <c r="G113" s="4"/>
      <c r="H113" s="10"/>
    </row>
    <row r="114" spans="2:8" ht="11.25">
      <c r="B114" s="11"/>
      <c r="C114" s="11"/>
      <c r="D114" s="15"/>
      <c r="E114" s="11"/>
      <c r="F114" s="15"/>
      <c r="G114" s="13"/>
      <c r="H114" s="14"/>
    </row>
    <row r="115" spans="2:8" ht="11.25">
      <c r="B115" s="11"/>
      <c r="C115" s="11"/>
      <c r="D115" s="15"/>
      <c r="E115" s="11"/>
      <c r="F115" s="15"/>
      <c r="G115" s="11"/>
      <c r="H115" s="15"/>
    </row>
    <row r="116" spans="2:8" ht="11.25">
      <c r="B116" s="4"/>
      <c r="C116" s="4"/>
      <c r="D116" s="10"/>
      <c r="E116" s="4"/>
      <c r="F116" s="10"/>
      <c r="G116" s="4"/>
      <c r="H116" s="10"/>
    </row>
    <row r="117" spans="2:8" ht="11.25">
      <c r="B117" s="4"/>
      <c r="C117" s="4"/>
      <c r="D117" s="10"/>
      <c r="E117" s="4"/>
      <c r="F117" s="10"/>
      <c r="G117" s="6"/>
      <c r="H117" s="16"/>
    </row>
    <row r="118" spans="2:8" ht="11.25">
      <c r="B118" s="4"/>
      <c r="C118" s="4"/>
      <c r="D118" s="10"/>
      <c r="E118" s="4"/>
      <c r="F118" s="10"/>
      <c r="G118" s="6"/>
      <c r="H118" s="16"/>
    </row>
    <row r="119" spans="2:8" ht="11.25">
      <c r="B119" s="4"/>
      <c r="C119" s="4"/>
      <c r="D119" s="10"/>
      <c r="E119" s="4"/>
      <c r="F119" s="10"/>
      <c r="G119" s="6"/>
      <c r="H119" s="16"/>
    </row>
    <row r="120" spans="2:8" ht="11.25">
      <c r="B120" s="4"/>
      <c r="C120" s="4"/>
      <c r="D120" s="10"/>
      <c r="E120" s="4"/>
      <c r="F120" s="10"/>
      <c r="G120" s="6"/>
      <c r="H120" s="16"/>
    </row>
    <row r="121" spans="2:8" ht="11.25">
      <c r="B121" s="4"/>
      <c r="C121" s="4"/>
      <c r="D121" s="10"/>
      <c r="E121" s="4"/>
      <c r="F121" s="10"/>
      <c r="G121" s="6"/>
      <c r="H121" s="16"/>
    </row>
    <row r="122" spans="2:8" ht="11.25">
      <c r="B122" s="4"/>
      <c r="C122" s="4"/>
      <c r="D122" s="10"/>
      <c r="E122" s="4"/>
      <c r="F122" s="10"/>
      <c r="G122" s="6"/>
      <c r="H122" s="16"/>
    </row>
    <row r="123" spans="2:8" ht="11.25">
      <c r="B123" s="4"/>
      <c r="C123" s="4"/>
      <c r="D123" s="10"/>
      <c r="E123" s="4"/>
      <c r="F123" s="10"/>
      <c r="G123" s="6"/>
      <c r="H123" s="16"/>
    </row>
    <row r="124" spans="2:8" ht="11.25">
      <c r="B124" s="4"/>
      <c r="C124" s="4"/>
      <c r="D124" s="10"/>
      <c r="E124" s="4"/>
      <c r="F124" s="10"/>
      <c r="G124" s="6"/>
      <c r="H124" s="16"/>
    </row>
    <row r="125" spans="2:8" ht="11.25">
      <c r="B125" s="4"/>
      <c r="C125" s="4"/>
      <c r="D125" s="10"/>
      <c r="E125" s="4"/>
      <c r="F125" s="10"/>
      <c r="G125" s="6"/>
      <c r="H125" s="16"/>
    </row>
    <row r="126" spans="2:8" ht="11.25">
      <c r="B126" s="4"/>
      <c r="C126" s="4"/>
      <c r="D126" s="10"/>
      <c r="E126" s="4"/>
      <c r="F126" s="10"/>
      <c r="G126" s="6"/>
      <c r="H126" s="16"/>
    </row>
    <row r="127" spans="2:8" ht="11.25">
      <c r="B127" s="4"/>
      <c r="C127" s="4"/>
      <c r="D127" s="10"/>
      <c r="E127" s="4"/>
      <c r="F127" s="10"/>
      <c r="G127" s="6"/>
      <c r="H127" s="16"/>
    </row>
    <row r="128" spans="2:8" ht="11.25">
      <c r="B128" s="4"/>
      <c r="C128" s="4"/>
      <c r="D128" s="10"/>
      <c r="E128" s="4"/>
      <c r="F128" s="10"/>
      <c r="G128" s="6"/>
      <c r="H128" s="16"/>
    </row>
    <row r="129" spans="2:8" ht="11.25">
      <c r="B129" s="4"/>
      <c r="C129" s="4"/>
      <c r="D129" s="10"/>
      <c r="E129" s="4"/>
      <c r="F129" s="10"/>
      <c r="G129" s="6"/>
      <c r="H129" s="16"/>
    </row>
    <row r="130" spans="2:8" ht="11.25">
      <c r="B130" s="4"/>
      <c r="C130" s="4"/>
      <c r="D130" s="10"/>
      <c r="E130" s="4"/>
      <c r="F130" s="10"/>
      <c r="G130" s="6"/>
      <c r="H130" s="16"/>
    </row>
    <row r="131" spans="2:8" ht="11.25">
      <c r="B131" s="4"/>
      <c r="C131" s="4"/>
      <c r="D131" s="10"/>
      <c r="E131" s="4"/>
      <c r="F131" s="10"/>
      <c r="G131" s="6"/>
      <c r="H131" s="16"/>
    </row>
    <row r="132" spans="2:8" ht="11.25">
      <c r="B132" s="4"/>
      <c r="C132" s="4"/>
      <c r="D132" s="10"/>
      <c r="E132" s="4"/>
      <c r="F132" s="10"/>
      <c r="G132" s="6"/>
      <c r="H132" s="16"/>
    </row>
    <row r="133" spans="2:8" ht="11.25">
      <c r="B133" s="4"/>
      <c r="C133" s="4"/>
      <c r="D133" s="10"/>
      <c r="E133" s="4"/>
      <c r="F133" s="10"/>
      <c r="G133" s="6"/>
      <c r="H133" s="16"/>
    </row>
    <row r="134" spans="2:8" ht="11.25">
      <c r="B134" s="4"/>
      <c r="C134" s="4"/>
      <c r="D134" s="10"/>
      <c r="E134" s="4"/>
      <c r="F134" s="10"/>
      <c r="G134" s="6"/>
      <c r="H134" s="16"/>
    </row>
    <row r="135" spans="2:8" ht="11.25">
      <c r="B135" s="4"/>
      <c r="C135" s="4"/>
      <c r="D135" s="10"/>
      <c r="E135" s="4"/>
      <c r="F135" s="10"/>
      <c r="G135" s="6"/>
      <c r="H135" s="16"/>
    </row>
    <row r="136" spans="2:8" ht="11.25">
      <c r="B136" s="4"/>
      <c r="C136" s="4"/>
      <c r="D136" s="10"/>
      <c r="E136" s="4"/>
      <c r="F136" s="10"/>
      <c r="G136" s="6"/>
      <c r="H136" s="16"/>
    </row>
    <row r="137" spans="2:8" ht="11.25">
      <c r="B137" s="4"/>
      <c r="C137" s="4"/>
      <c r="D137" s="10"/>
      <c r="E137" s="4"/>
      <c r="F137" s="10"/>
      <c r="G137" s="6"/>
      <c r="H137" s="16"/>
    </row>
    <row r="138" spans="2:8" ht="11.25">
      <c r="B138" s="4"/>
      <c r="C138" s="4"/>
      <c r="D138" s="10"/>
      <c r="E138" s="4"/>
      <c r="F138" s="10"/>
      <c r="G138" s="6"/>
      <c r="H138" s="16"/>
    </row>
    <row r="139" spans="2:8" ht="11.25">
      <c r="B139" s="4"/>
      <c r="C139" s="4"/>
      <c r="D139" s="10"/>
      <c r="E139" s="4"/>
      <c r="F139" s="10"/>
      <c r="G139" s="4"/>
      <c r="H139" s="10"/>
    </row>
    <row r="140" spans="2:8" ht="11.25">
      <c r="B140" s="4"/>
      <c r="C140" s="4"/>
      <c r="D140" s="10"/>
      <c r="E140" s="4"/>
      <c r="F140" s="10"/>
      <c r="G140" s="4"/>
      <c r="H140" s="10"/>
    </row>
    <row r="141" spans="2:8" ht="11.25">
      <c r="B141" s="4"/>
      <c r="C141" s="4"/>
      <c r="D141" s="10"/>
      <c r="E141" s="4"/>
      <c r="F141" s="10"/>
      <c r="G141" s="4"/>
      <c r="H141" s="10"/>
    </row>
    <row r="142" spans="2:8" ht="11.25">
      <c r="B142" s="4"/>
      <c r="C142" s="4"/>
      <c r="D142" s="10"/>
      <c r="E142" s="4"/>
      <c r="F142" s="10"/>
      <c r="G142" s="4"/>
      <c r="H142" s="10"/>
    </row>
    <row r="143" spans="2:8" ht="11.25">
      <c r="B143" s="4"/>
      <c r="C143" s="4"/>
      <c r="D143" s="10"/>
      <c r="E143" s="4"/>
      <c r="F143" s="10"/>
      <c r="G143" s="4"/>
      <c r="H143" s="10"/>
    </row>
    <row r="144" spans="2:8" ht="11.25">
      <c r="B144" s="4"/>
      <c r="C144" s="4"/>
      <c r="D144" s="10"/>
      <c r="E144" s="4"/>
      <c r="F144" s="10"/>
      <c r="G144" s="8"/>
      <c r="H144" s="12"/>
    </row>
    <row r="145" ht="11.25">
      <c r="G145" s="4"/>
    </row>
    <row r="146" ht="11.25">
      <c r="G146" s="4"/>
    </row>
    <row r="147" ht="11.25">
      <c r="G147" s="4"/>
    </row>
    <row r="148" ht="11.25">
      <c r="G148" s="4"/>
    </row>
    <row r="149" ht="11.25">
      <c r="G149" s="4"/>
    </row>
    <row r="150" ht="11.25">
      <c r="G150" s="4"/>
    </row>
    <row r="151" ht="11.25">
      <c r="G151" s="4"/>
    </row>
    <row r="152" ht="11.25">
      <c r="G152" s="4"/>
    </row>
    <row r="153" ht="11.25">
      <c r="G153" s="4"/>
    </row>
    <row r="154" ht="11.25">
      <c r="G154" s="4"/>
    </row>
    <row r="155" ht="11.25">
      <c r="G155" s="4"/>
    </row>
    <row r="156" ht="11.25">
      <c r="G156" s="4"/>
    </row>
    <row r="157" ht="11.25">
      <c r="G157" s="4"/>
    </row>
    <row r="158" ht="11.25">
      <c r="G158" s="4"/>
    </row>
  </sheetData>
  <sheetProtection/>
  <mergeCells count="14">
    <mergeCell ref="C60:F60"/>
    <mergeCell ref="G60:H61"/>
    <mergeCell ref="C61:D61"/>
    <mergeCell ref="E61:F61"/>
    <mergeCell ref="E4:F4"/>
    <mergeCell ref="C4:D4"/>
    <mergeCell ref="C3:F3"/>
    <mergeCell ref="G3:H4"/>
    <mergeCell ref="A1:H1"/>
    <mergeCell ref="A112:B112"/>
    <mergeCell ref="A3:B4"/>
    <mergeCell ref="A60:B61"/>
    <mergeCell ref="A110:B110"/>
    <mergeCell ref="A111:B11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0" r:id="rId1"/>
  <rowBreaks count="1" manualBreakCount="1">
    <brk id="58" max="7" man="1"/>
  </rowBreaks>
  <ignoredErrors>
    <ignoredError sqref="G5:H57 G62:H108" unlockedFormula="1"/>
    <ignoredError sqref="C110:E11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9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.00390625" style="1" customWidth="1"/>
    <col min="2" max="2" width="21.28125" style="1" customWidth="1"/>
    <col min="3" max="3" width="8.57421875" style="1" customWidth="1"/>
    <col min="4" max="4" width="3.00390625" style="3" customWidth="1"/>
    <col min="5" max="5" width="8.28125" style="1" customWidth="1"/>
    <col min="6" max="6" width="3.00390625" style="3" customWidth="1"/>
    <col min="7" max="7" width="7.57421875" style="1" customWidth="1"/>
    <col min="8" max="8" width="3.140625" style="3" customWidth="1"/>
    <col min="9" max="9" width="8.8515625" style="1" customWidth="1"/>
    <col min="10" max="10" width="2.8515625" style="3" customWidth="1"/>
    <col min="11" max="11" width="9.00390625" style="1" customWidth="1"/>
    <col min="12" max="12" width="3.28125" style="3" customWidth="1"/>
    <col min="13" max="16384" width="11.421875" style="1" customWidth="1"/>
  </cols>
  <sheetData>
    <row r="1" spans="1:12" ht="25.5" customHeight="1">
      <c r="A1" s="550" t="s">
        <v>171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4:12" ht="11.25">
      <c r="D2" s="1"/>
      <c r="F2" s="1"/>
      <c r="H2" s="1"/>
      <c r="J2" s="1"/>
      <c r="L2" s="1"/>
    </row>
    <row r="3" spans="1:12" ht="25.5" customHeight="1">
      <c r="A3" s="4"/>
      <c r="B3" s="4"/>
      <c r="C3" s="558" t="s">
        <v>14</v>
      </c>
      <c r="D3" s="559"/>
      <c r="E3" s="559"/>
      <c r="F3" s="559"/>
      <c r="G3" s="559"/>
      <c r="H3" s="559"/>
      <c r="I3" s="559"/>
      <c r="J3" s="559"/>
      <c r="K3" s="559"/>
      <c r="L3" s="560"/>
    </row>
    <row r="4" spans="1:12" s="2" customFormat="1" ht="33" customHeight="1">
      <c r="A4" s="548" t="s">
        <v>86</v>
      </c>
      <c r="B4" s="553"/>
      <c r="C4" s="543" t="s">
        <v>9</v>
      </c>
      <c r="D4" s="544"/>
      <c r="E4" s="547" t="s">
        <v>10</v>
      </c>
      <c r="F4" s="547"/>
      <c r="G4" s="545" t="s">
        <v>12</v>
      </c>
      <c r="H4" s="546"/>
      <c r="I4" s="547" t="s">
        <v>13</v>
      </c>
      <c r="J4" s="547"/>
      <c r="K4" s="548" t="s">
        <v>11</v>
      </c>
      <c r="L4" s="549"/>
    </row>
    <row r="5" spans="1:14" ht="11.25">
      <c r="A5" s="21">
        <f>'III-2-tab03'!$A6</f>
        <v>1</v>
      </c>
      <c r="B5" s="4" t="s">
        <v>15</v>
      </c>
      <c r="C5" s="49">
        <v>728</v>
      </c>
      <c r="D5" s="22" t="s">
        <v>144</v>
      </c>
      <c r="E5" s="8">
        <v>729</v>
      </c>
      <c r="F5" s="12" t="s">
        <v>144</v>
      </c>
      <c r="G5" s="43">
        <v>44</v>
      </c>
      <c r="H5" s="22" t="s">
        <v>144</v>
      </c>
      <c r="I5" s="8">
        <v>124</v>
      </c>
      <c r="J5" s="12" t="s">
        <v>144</v>
      </c>
      <c r="K5" s="51">
        <f>SUM($C5:$I5)</f>
        <v>1625</v>
      </c>
      <c r="L5" s="22" t="str">
        <f>IF(OR(D5="(e)",F5="(e)",H5="(e)",J5="(e)"),"(e)"," ")</f>
        <v> </v>
      </c>
      <c r="M5" s="8"/>
      <c r="N5" s="8"/>
    </row>
    <row r="6" spans="1:14" ht="11.25">
      <c r="A6" s="21">
        <f>'III-2-tab03'!$A7</f>
        <v>2</v>
      </c>
      <c r="B6" s="4" t="s">
        <v>16</v>
      </c>
      <c r="C6" s="49">
        <v>84</v>
      </c>
      <c r="D6" s="22" t="s">
        <v>144</v>
      </c>
      <c r="E6" s="8">
        <v>215</v>
      </c>
      <c r="F6" s="12" t="s">
        <v>144</v>
      </c>
      <c r="G6" s="43">
        <v>0</v>
      </c>
      <c r="H6" s="22" t="s">
        <v>144</v>
      </c>
      <c r="I6" s="8">
        <v>70</v>
      </c>
      <c r="J6" s="12" t="s">
        <v>144</v>
      </c>
      <c r="K6" s="51">
        <f aca="true" t="shared" si="0" ref="K6:K57">SUM($C6:$I6)</f>
        <v>369</v>
      </c>
      <c r="L6" s="22" t="str">
        <f>IF(OR(D6="(e)",F6="(e)",H6="(e)",J6="(e)"),"(e)"," ")</f>
        <v> </v>
      </c>
      <c r="M6" s="8"/>
      <c r="N6" s="8"/>
    </row>
    <row r="7" spans="1:14" ht="11.25">
      <c r="A7" s="21">
        <f>'III-2-tab03'!$A8</f>
        <v>3</v>
      </c>
      <c r="B7" s="4" t="s">
        <v>17</v>
      </c>
      <c r="C7" s="49">
        <v>260</v>
      </c>
      <c r="D7" s="22" t="s">
        <v>144</v>
      </c>
      <c r="E7" s="8">
        <v>199</v>
      </c>
      <c r="F7" s="12" t="s">
        <v>144</v>
      </c>
      <c r="G7" s="43">
        <v>26</v>
      </c>
      <c r="H7" s="22" t="s">
        <v>144</v>
      </c>
      <c r="I7" s="8">
        <v>61</v>
      </c>
      <c r="J7" s="12" t="s">
        <v>144</v>
      </c>
      <c r="K7" s="51">
        <f t="shared" si="0"/>
        <v>546</v>
      </c>
      <c r="L7" s="22" t="str">
        <f aca="true" t="shared" si="1" ref="L7:L57">IF(OR(D7="(e)",F7="(e)",H7="(e)",J7="(e)"),"(e)"," ")</f>
        <v> </v>
      </c>
      <c r="M7" s="8"/>
      <c r="N7" s="8"/>
    </row>
    <row r="8" spans="1:14" ht="11.25">
      <c r="A8" s="21">
        <f>'III-2-tab03'!$A9</f>
        <v>4</v>
      </c>
      <c r="B8" s="4" t="s">
        <v>101</v>
      </c>
      <c r="C8" s="49">
        <v>64</v>
      </c>
      <c r="D8" s="22" t="s">
        <v>144</v>
      </c>
      <c r="E8" s="8">
        <v>45</v>
      </c>
      <c r="F8" s="12" t="s">
        <v>144</v>
      </c>
      <c r="G8" s="43">
        <v>0</v>
      </c>
      <c r="H8" s="22" t="s">
        <v>144</v>
      </c>
      <c r="I8" s="8">
        <v>716</v>
      </c>
      <c r="J8" s="12" t="s">
        <v>144</v>
      </c>
      <c r="K8" s="51">
        <f t="shared" si="0"/>
        <v>825</v>
      </c>
      <c r="L8" s="22" t="str">
        <f t="shared" si="1"/>
        <v> </v>
      </c>
      <c r="M8" s="8"/>
      <c r="N8" s="8"/>
    </row>
    <row r="9" spans="1:14" ht="11.25">
      <c r="A9" s="21">
        <v>5</v>
      </c>
      <c r="B9" s="4" t="s">
        <v>102</v>
      </c>
      <c r="C9" s="49">
        <v>614</v>
      </c>
      <c r="D9" s="22" t="s">
        <v>100</v>
      </c>
      <c r="E9" s="8">
        <v>0</v>
      </c>
      <c r="F9" s="12" t="s">
        <v>100</v>
      </c>
      <c r="G9" s="43">
        <v>0</v>
      </c>
      <c r="H9" s="22" t="s">
        <v>100</v>
      </c>
      <c r="I9" s="8">
        <v>0</v>
      </c>
      <c r="J9" s="12" t="s">
        <v>100</v>
      </c>
      <c r="K9" s="51">
        <f t="shared" si="0"/>
        <v>614</v>
      </c>
      <c r="L9" s="22" t="str">
        <f t="shared" si="1"/>
        <v>(e)</v>
      </c>
      <c r="M9" s="8"/>
      <c r="N9" s="8"/>
    </row>
    <row r="10" spans="1:14" ht="11.25">
      <c r="A10" s="21">
        <f>'III-2-tab03'!$A11</f>
        <v>6</v>
      </c>
      <c r="B10" s="4" t="s">
        <v>103</v>
      </c>
      <c r="C10" s="49">
        <v>434</v>
      </c>
      <c r="D10" s="22" t="s">
        <v>144</v>
      </c>
      <c r="E10" s="8">
        <v>0</v>
      </c>
      <c r="F10" s="12" t="s">
        <v>144</v>
      </c>
      <c r="G10" s="43">
        <v>446</v>
      </c>
      <c r="H10" s="22" t="s">
        <v>144</v>
      </c>
      <c r="I10" s="8">
        <v>4762</v>
      </c>
      <c r="J10" s="12" t="s">
        <v>144</v>
      </c>
      <c r="K10" s="51">
        <f t="shared" si="0"/>
        <v>5642</v>
      </c>
      <c r="L10" s="22" t="str">
        <f t="shared" si="1"/>
        <v> </v>
      </c>
      <c r="M10" s="8"/>
      <c r="N10" s="8"/>
    </row>
    <row r="11" spans="1:14" ht="11.25">
      <c r="A11" s="21">
        <f>'III-2-tab03'!$A12</f>
        <v>7</v>
      </c>
      <c r="B11" s="4" t="s">
        <v>18</v>
      </c>
      <c r="C11" s="49">
        <v>482</v>
      </c>
      <c r="D11" s="22" t="s">
        <v>144</v>
      </c>
      <c r="E11" s="8">
        <v>184</v>
      </c>
      <c r="F11" s="12" t="s">
        <v>144</v>
      </c>
      <c r="G11" s="43">
        <v>0</v>
      </c>
      <c r="H11" s="22" t="s">
        <v>144</v>
      </c>
      <c r="I11" s="8">
        <v>125</v>
      </c>
      <c r="J11" s="12" t="s">
        <v>144</v>
      </c>
      <c r="K11" s="51">
        <f t="shared" si="0"/>
        <v>791</v>
      </c>
      <c r="L11" s="22" t="str">
        <f t="shared" si="1"/>
        <v> </v>
      </c>
      <c r="M11" s="8"/>
      <c r="N11" s="8"/>
    </row>
    <row r="12" spans="1:14" ht="11.25">
      <c r="A12" s="21">
        <f>'III-2-tab03'!$A13</f>
        <v>8</v>
      </c>
      <c r="B12" s="4" t="s">
        <v>19</v>
      </c>
      <c r="C12" s="49">
        <v>342</v>
      </c>
      <c r="D12" s="22" t="s">
        <v>144</v>
      </c>
      <c r="E12" s="8">
        <v>190</v>
      </c>
      <c r="F12" s="12" t="s">
        <v>144</v>
      </c>
      <c r="G12" s="43">
        <v>0</v>
      </c>
      <c r="H12" s="22" t="s">
        <v>144</v>
      </c>
      <c r="I12" s="8">
        <v>0</v>
      </c>
      <c r="J12" s="12" t="s">
        <v>144</v>
      </c>
      <c r="K12" s="51">
        <f t="shared" si="0"/>
        <v>532</v>
      </c>
      <c r="L12" s="22" t="str">
        <f t="shared" si="1"/>
        <v> </v>
      </c>
      <c r="M12" s="8"/>
      <c r="N12" s="8"/>
    </row>
    <row r="13" spans="1:14" ht="11.25">
      <c r="A13" s="21">
        <f>'III-2-tab03'!$A14</f>
        <v>9</v>
      </c>
      <c r="B13" s="4" t="s">
        <v>20</v>
      </c>
      <c r="C13" s="49">
        <v>0</v>
      </c>
      <c r="D13" s="22" t="s">
        <v>144</v>
      </c>
      <c r="E13" s="8">
        <v>20</v>
      </c>
      <c r="F13" s="12" t="s">
        <v>144</v>
      </c>
      <c r="G13" s="43">
        <v>0</v>
      </c>
      <c r="H13" s="22" t="s">
        <v>144</v>
      </c>
      <c r="I13" s="8">
        <v>324</v>
      </c>
      <c r="J13" s="12" t="s">
        <v>144</v>
      </c>
      <c r="K13" s="51">
        <f t="shared" si="0"/>
        <v>344</v>
      </c>
      <c r="L13" s="22" t="str">
        <f t="shared" si="1"/>
        <v> </v>
      </c>
      <c r="M13" s="8"/>
      <c r="N13" s="8"/>
    </row>
    <row r="14" spans="1:14" ht="11.25">
      <c r="A14" s="21">
        <f>'III-2-tab03'!$A15</f>
        <v>10</v>
      </c>
      <c r="B14" s="4" t="s">
        <v>21</v>
      </c>
      <c r="C14" s="49">
        <v>85</v>
      </c>
      <c r="D14" s="22" t="s">
        <v>144</v>
      </c>
      <c r="E14" s="8">
        <v>144</v>
      </c>
      <c r="F14" s="12" t="s">
        <v>144</v>
      </c>
      <c r="G14" s="43">
        <v>25</v>
      </c>
      <c r="H14" s="22" t="s">
        <v>144</v>
      </c>
      <c r="I14" s="8">
        <v>554</v>
      </c>
      <c r="J14" s="12" t="s">
        <v>144</v>
      </c>
      <c r="K14" s="51">
        <f t="shared" si="0"/>
        <v>808</v>
      </c>
      <c r="L14" s="22" t="str">
        <f t="shared" si="1"/>
        <v> </v>
      </c>
      <c r="M14" s="8"/>
      <c r="N14" s="8"/>
    </row>
    <row r="15" spans="1:14" ht="11.25">
      <c r="A15" s="21">
        <f>'III-2-tab03'!$A16</f>
        <v>11</v>
      </c>
      <c r="B15" s="4" t="s">
        <v>22</v>
      </c>
      <c r="C15" s="49">
        <v>819</v>
      </c>
      <c r="D15" s="22" t="s">
        <v>144</v>
      </c>
      <c r="E15" s="8">
        <v>118</v>
      </c>
      <c r="F15" s="12" t="s">
        <v>144</v>
      </c>
      <c r="G15" s="43">
        <v>46</v>
      </c>
      <c r="H15" s="22" t="s">
        <v>144</v>
      </c>
      <c r="I15" s="8">
        <v>0</v>
      </c>
      <c r="J15" s="12" t="s">
        <v>144</v>
      </c>
      <c r="K15" s="51">
        <f t="shared" si="0"/>
        <v>983</v>
      </c>
      <c r="L15" s="22" t="str">
        <f t="shared" si="1"/>
        <v> </v>
      </c>
      <c r="M15" s="8"/>
      <c r="N15" s="8"/>
    </row>
    <row r="16" spans="1:14" ht="11.25">
      <c r="A16" s="21">
        <f>'III-2-tab03'!$A17</f>
        <v>12</v>
      </c>
      <c r="B16" s="4" t="s">
        <v>23</v>
      </c>
      <c r="C16" s="49">
        <v>260</v>
      </c>
      <c r="D16" s="22" t="s">
        <v>144</v>
      </c>
      <c r="E16" s="8">
        <v>415</v>
      </c>
      <c r="F16" s="12" t="s">
        <v>144</v>
      </c>
      <c r="G16" s="43">
        <v>0</v>
      </c>
      <c r="H16" s="22" t="s">
        <v>144</v>
      </c>
      <c r="I16" s="8">
        <v>0</v>
      </c>
      <c r="J16" s="12" t="s">
        <v>144</v>
      </c>
      <c r="K16" s="51">
        <f t="shared" si="0"/>
        <v>675</v>
      </c>
      <c r="L16" s="22" t="str">
        <f t="shared" si="1"/>
        <v> </v>
      </c>
      <c r="M16" s="8"/>
      <c r="N16" s="8"/>
    </row>
    <row r="17" spans="1:14" ht="11.25">
      <c r="A17" s="21">
        <f>'III-2-tab03'!$A18</f>
        <v>13</v>
      </c>
      <c r="B17" s="4" t="s">
        <v>104</v>
      </c>
      <c r="C17" s="49">
        <v>893</v>
      </c>
      <c r="D17" s="22" t="s">
        <v>144</v>
      </c>
      <c r="E17" s="8">
        <v>560</v>
      </c>
      <c r="F17" s="12" t="s">
        <v>144</v>
      </c>
      <c r="G17" s="43">
        <v>775</v>
      </c>
      <c r="H17" s="22" t="s">
        <v>144</v>
      </c>
      <c r="I17" s="8">
        <v>9834</v>
      </c>
      <c r="J17" s="12" t="s">
        <v>144</v>
      </c>
      <c r="K17" s="51">
        <f t="shared" si="0"/>
        <v>12062</v>
      </c>
      <c r="L17" s="22" t="str">
        <f t="shared" si="1"/>
        <v> </v>
      </c>
      <c r="M17" s="8"/>
      <c r="N17" s="8"/>
    </row>
    <row r="18" spans="1:14" ht="11.25">
      <c r="A18" s="21">
        <f>'III-2-tab03'!$A19</f>
        <v>14</v>
      </c>
      <c r="B18" s="4" t="s">
        <v>24</v>
      </c>
      <c r="C18" s="49">
        <v>1104</v>
      </c>
      <c r="D18" s="22" t="s">
        <v>144</v>
      </c>
      <c r="E18" s="8">
        <v>538</v>
      </c>
      <c r="F18" s="12" t="s">
        <v>144</v>
      </c>
      <c r="G18" s="43">
        <v>0</v>
      </c>
      <c r="H18" s="22" t="s">
        <v>144</v>
      </c>
      <c r="I18" s="8">
        <v>0</v>
      </c>
      <c r="J18" s="12" t="s">
        <v>144</v>
      </c>
      <c r="K18" s="51">
        <f t="shared" si="0"/>
        <v>1642</v>
      </c>
      <c r="L18" s="22" t="str">
        <f t="shared" si="1"/>
        <v> </v>
      </c>
      <c r="M18" s="8"/>
      <c r="N18" s="8"/>
    </row>
    <row r="19" spans="1:14" ht="11.25">
      <c r="A19" s="21">
        <f>'III-2-tab03'!$A20</f>
        <v>15</v>
      </c>
      <c r="B19" s="4" t="s">
        <v>25</v>
      </c>
      <c r="C19" s="49">
        <v>0</v>
      </c>
      <c r="D19" s="22" t="s">
        <v>144</v>
      </c>
      <c r="E19" s="8">
        <v>49</v>
      </c>
      <c r="F19" s="12" t="s">
        <v>144</v>
      </c>
      <c r="G19" s="43">
        <v>0</v>
      </c>
      <c r="H19" s="22" t="s">
        <v>144</v>
      </c>
      <c r="I19" s="8">
        <v>212</v>
      </c>
      <c r="J19" s="12" t="s">
        <v>144</v>
      </c>
      <c r="K19" s="51">
        <f t="shared" si="0"/>
        <v>261</v>
      </c>
      <c r="L19" s="22" t="str">
        <f t="shared" si="1"/>
        <v> </v>
      </c>
      <c r="M19" s="8"/>
      <c r="N19" s="8"/>
    </row>
    <row r="20" spans="1:14" ht="11.25">
      <c r="A20" s="21">
        <f>'III-2-tab03'!$A21</f>
        <v>16</v>
      </c>
      <c r="B20" s="4" t="s">
        <v>26</v>
      </c>
      <c r="C20" s="49">
        <v>622</v>
      </c>
      <c r="D20" s="22" t="s">
        <v>144</v>
      </c>
      <c r="E20" s="8">
        <v>331</v>
      </c>
      <c r="F20" s="12" t="s">
        <v>100</v>
      </c>
      <c r="G20" s="43">
        <v>0</v>
      </c>
      <c r="H20" s="22" t="s">
        <v>144</v>
      </c>
      <c r="I20" s="8">
        <v>40</v>
      </c>
      <c r="J20" s="12" t="s">
        <v>144</v>
      </c>
      <c r="K20" s="51">
        <f t="shared" si="0"/>
        <v>993</v>
      </c>
      <c r="L20" s="22" t="str">
        <f t="shared" si="1"/>
        <v>(e)</v>
      </c>
      <c r="M20" s="8"/>
      <c r="N20" s="8"/>
    </row>
    <row r="21" spans="1:14" ht="11.25">
      <c r="A21" s="21">
        <f>'III-2-tab03'!$A22</f>
        <v>17</v>
      </c>
      <c r="B21" s="4" t="s">
        <v>105</v>
      </c>
      <c r="C21" s="49">
        <v>922</v>
      </c>
      <c r="D21" s="22" t="s">
        <v>144</v>
      </c>
      <c r="E21" s="8">
        <v>518</v>
      </c>
      <c r="F21" s="12" t="s">
        <v>144</v>
      </c>
      <c r="G21" s="43">
        <v>26</v>
      </c>
      <c r="H21" s="22" t="s">
        <v>144</v>
      </c>
      <c r="I21" s="8">
        <v>0</v>
      </c>
      <c r="J21" s="12" t="s">
        <v>144</v>
      </c>
      <c r="K21" s="51">
        <f t="shared" si="0"/>
        <v>1466</v>
      </c>
      <c r="L21" s="22" t="str">
        <f t="shared" si="1"/>
        <v> </v>
      </c>
      <c r="M21" s="8"/>
      <c r="N21" s="8"/>
    </row>
    <row r="22" spans="1:14" ht="11.25">
      <c r="A22" s="21">
        <f>'III-2-tab03'!$A23</f>
        <v>18</v>
      </c>
      <c r="B22" s="4" t="s">
        <v>27</v>
      </c>
      <c r="C22" s="49">
        <v>314</v>
      </c>
      <c r="D22" s="22" t="s">
        <v>144</v>
      </c>
      <c r="E22" s="8">
        <v>250</v>
      </c>
      <c r="F22" s="12" t="s">
        <v>144</v>
      </c>
      <c r="G22" s="43">
        <v>30</v>
      </c>
      <c r="H22" s="22" t="s">
        <v>144</v>
      </c>
      <c r="I22" s="8">
        <v>0</v>
      </c>
      <c r="J22" s="12" t="s">
        <v>144</v>
      </c>
      <c r="K22" s="51">
        <f t="shared" si="0"/>
        <v>594</v>
      </c>
      <c r="L22" s="22" t="str">
        <f t="shared" si="1"/>
        <v> </v>
      </c>
      <c r="M22" s="8"/>
      <c r="N22" s="8"/>
    </row>
    <row r="23" spans="1:14" ht="11.25">
      <c r="A23" s="21">
        <f>'III-2-tab03'!$A24</f>
        <v>19</v>
      </c>
      <c r="B23" s="4" t="s">
        <v>28</v>
      </c>
      <c r="C23" s="49">
        <v>118</v>
      </c>
      <c r="D23" s="22" t="s">
        <v>100</v>
      </c>
      <c r="E23" s="8">
        <v>61</v>
      </c>
      <c r="F23" s="12" t="s">
        <v>100</v>
      </c>
      <c r="G23" s="43">
        <v>0</v>
      </c>
      <c r="H23" s="22" t="s">
        <v>144</v>
      </c>
      <c r="I23" s="8">
        <v>279</v>
      </c>
      <c r="J23" s="12" t="s">
        <v>144</v>
      </c>
      <c r="K23" s="51">
        <f t="shared" si="0"/>
        <v>458</v>
      </c>
      <c r="L23" s="22" t="str">
        <f t="shared" si="1"/>
        <v>(e)</v>
      </c>
      <c r="M23" s="8"/>
      <c r="N23" s="8"/>
    </row>
    <row r="24" spans="1:14" ht="11.25">
      <c r="A24" s="21" t="str">
        <f>'III-2-tab03'!$A25</f>
        <v>2A</v>
      </c>
      <c r="B24" s="4" t="s">
        <v>29</v>
      </c>
      <c r="C24" s="49">
        <v>80</v>
      </c>
      <c r="D24" s="22" t="s">
        <v>144</v>
      </c>
      <c r="E24" s="8">
        <v>0</v>
      </c>
      <c r="F24" s="12" t="s">
        <v>144</v>
      </c>
      <c r="G24" s="43">
        <v>0</v>
      </c>
      <c r="H24" s="22" t="s">
        <v>144</v>
      </c>
      <c r="I24" s="8">
        <v>602</v>
      </c>
      <c r="J24" s="12" t="s">
        <v>144</v>
      </c>
      <c r="K24" s="51">
        <f t="shared" si="0"/>
        <v>682</v>
      </c>
      <c r="L24" s="22" t="str">
        <f t="shared" si="1"/>
        <v> </v>
      </c>
      <c r="M24" s="8"/>
      <c r="N24" s="8"/>
    </row>
    <row r="25" spans="1:14" ht="11.25">
      <c r="A25" s="21" t="s">
        <v>76</v>
      </c>
      <c r="B25" s="4" t="s">
        <v>106</v>
      </c>
      <c r="C25" s="49">
        <v>342</v>
      </c>
      <c r="D25" s="22" t="s">
        <v>144</v>
      </c>
      <c r="E25" s="8">
        <v>79</v>
      </c>
      <c r="F25" s="12" t="s">
        <v>144</v>
      </c>
      <c r="G25" s="43">
        <v>0</v>
      </c>
      <c r="H25" s="22" t="s">
        <v>144</v>
      </c>
      <c r="I25" s="8">
        <v>62</v>
      </c>
      <c r="J25" s="12" t="s">
        <v>144</v>
      </c>
      <c r="K25" s="51">
        <f t="shared" si="0"/>
        <v>483</v>
      </c>
      <c r="L25" s="22" t="str">
        <f t="shared" si="1"/>
        <v> </v>
      </c>
      <c r="M25" s="8"/>
      <c r="N25" s="8"/>
    </row>
    <row r="26" spans="1:14" ht="11.25">
      <c r="A26" s="21">
        <v>21</v>
      </c>
      <c r="B26" s="4" t="s">
        <v>107</v>
      </c>
      <c r="C26" s="49">
        <v>892</v>
      </c>
      <c r="D26" s="22" t="s">
        <v>144</v>
      </c>
      <c r="E26" s="8">
        <v>643</v>
      </c>
      <c r="F26" s="12" t="s">
        <v>144</v>
      </c>
      <c r="G26" s="43">
        <v>43</v>
      </c>
      <c r="H26" s="22" t="s">
        <v>144</v>
      </c>
      <c r="I26" s="8">
        <v>113</v>
      </c>
      <c r="J26" s="12" t="s">
        <v>144</v>
      </c>
      <c r="K26" s="51">
        <f t="shared" si="0"/>
        <v>1691</v>
      </c>
      <c r="L26" s="22" t="str">
        <f t="shared" si="1"/>
        <v> </v>
      </c>
      <c r="M26" s="8"/>
      <c r="N26" s="8"/>
    </row>
    <row r="27" spans="1:14" ht="11.25">
      <c r="A27" s="21">
        <f>'III-2-tab03'!$A28</f>
        <v>22</v>
      </c>
      <c r="B27" s="4" t="s">
        <v>108</v>
      </c>
      <c r="C27" s="49">
        <v>245</v>
      </c>
      <c r="D27" s="22" t="s">
        <v>144</v>
      </c>
      <c r="E27" s="8">
        <v>279</v>
      </c>
      <c r="F27" s="12" t="s">
        <v>144</v>
      </c>
      <c r="G27" s="43">
        <v>0</v>
      </c>
      <c r="H27" s="22" t="s">
        <v>100</v>
      </c>
      <c r="I27" s="8">
        <v>230</v>
      </c>
      <c r="J27" s="12" t="s">
        <v>144</v>
      </c>
      <c r="K27" s="51">
        <f t="shared" si="0"/>
        <v>754</v>
      </c>
      <c r="L27" s="22" t="str">
        <f t="shared" si="1"/>
        <v>(e)</v>
      </c>
      <c r="M27" s="8"/>
      <c r="N27" s="8"/>
    </row>
    <row r="28" spans="1:14" ht="11.25">
      <c r="A28" s="21">
        <f>'III-2-tab03'!$A29</f>
        <v>23</v>
      </c>
      <c r="B28" s="4" t="s">
        <v>30</v>
      </c>
      <c r="C28" s="49">
        <v>111</v>
      </c>
      <c r="D28" s="22" t="s">
        <v>144</v>
      </c>
      <c r="E28" s="8">
        <v>28</v>
      </c>
      <c r="F28" s="12" t="s">
        <v>144</v>
      </c>
      <c r="G28" s="43">
        <v>6</v>
      </c>
      <c r="H28" s="22" t="s">
        <v>144</v>
      </c>
      <c r="I28" s="8">
        <v>12</v>
      </c>
      <c r="J28" s="12" t="s">
        <v>144</v>
      </c>
      <c r="K28" s="51">
        <f t="shared" si="0"/>
        <v>157</v>
      </c>
      <c r="L28" s="22" t="str">
        <f t="shared" si="1"/>
        <v> </v>
      </c>
      <c r="M28" s="8"/>
      <c r="N28" s="8"/>
    </row>
    <row r="29" spans="1:14" ht="11.25">
      <c r="A29" s="21">
        <f>'III-2-tab03'!$A30</f>
        <v>24</v>
      </c>
      <c r="B29" s="4" t="s">
        <v>31</v>
      </c>
      <c r="C29" s="49">
        <v>300</v>
      </c>
      <c r="D29" s="22" t="s">
        <v>144</v>
      </c>
      <c r="E29" s="8">
        <v>106</v>
      </c>
      <c r="F29" s="12" t="s">
        <v>144</v>
      </c>
      <c r="G29" s="43">
        <v>0</v>
      </c>
      <c r="H29" s="22" t="s">
        <v>144</v>
      </c>
      <c r="I29" s="8">
        <v>608</v>
      </c>
      <c r="J29" s="12" t="s">
        <v>144</v>
      </c>
      <c r="K29" s="51">
        <f t="shared" si="0"/>
        <v>1014</v>
      </c>
      <c r="L29" s="22" t="str">
        <f t="shared" si="1"/>
        <v> </v>
      </c>
      <c r="M29" s="8"/>
      <c r="N29" s="8"/>
    </row>
    <row r="30" spans="1:14" ht="11.25">
      <c r="A30" s="21">
        <f>'III-2-tab03'!$A31</f>
        <v>25</v>
      </c>
      <c r="B30" s="4" t="s">
        <v>32</v>
      </c>
      <c r="C30" s="49">
        <v>842</v>
      </c>
      <c r="D30" s="22" t="s">
        <v>144</v>
      </c>
      <c r="E30" s="8">
        <v>696</v>
      </c>
      <c r="F30" s="12" t="s">
        <v>144</v>
      </c>
      <c r="G30" s="43">
        <v>0</v>
      </c>
      <c r="H30" s="22" t="s">
        <v>144</v>
      </c>
      <c r="I30" s="8">
        <v>0</v>
      </c>
      <c r="J30" s="12" t="s">
        <v>144</v>
      </c>
      <c r="K30" s="51">
        <f t="shared" si="0"/>
        <v>1538</v>
      </c>
      <c r="L30" s="22" t="str">
        <f t="shared" si="1"/>
        <v> </v>
      </c>
      <c r="M30" s="8"/>
      <c r="N30" s="8"/>
    </row>
    <row r="31" spans="1:14" ht="11.25">
      <c r="A31" s="21">
        <f>'III-2-tab03'!$A32</f>
        <v>26</v>
      </c>
      <c r="B31" s="4" t="s">
        <v>33</v>
      </c>
      <c r="C31" s="49">
        <v>1040</v>
      </c>
      <c r="D31" s="22" t="s">
        <v>100</v>
      </c>
      <c r="E31" s="8">
        <v>647</v>
      </c>
      <c r="F31" s="12" t="s">
        <v>100</v>
      </c>
      <c r="G31" s="43">
        <v>61</v>
      </c>
      <c r="H31" s="22" t="s">
        <v>100</v>
      </c>
      <c r="I31" s="8">
        <v>58</v>
      </c>
      <c r="J31" s="12" t="s">
        <v>144</v>
      </c>
      <c r="K31" s="51">
        <f t="shared" si="0"/>
        <v>1806</v>
      </c>
      <c r="L31" s="22" t="str">
        <f t="shared" si="1"/>
        <v>(e)</v>
      </c>
      <c r="M31" s="8"/>
      <c r="N31" s="8"/>
    </row>
    <row r="32" spans="1:14" ht="11.25">
      <c r="A32" s="21">
        <f>'III-2-tab03'!$A33</f>
        <v>27</v>
      </c>
      <c r="B32" s="4" t="s">
        <v>34</v>
      </c>
      <c r="C32" s="49">
        <v>515</v>
      </c>
      <c r="D32" s="22" t="s">
        <v>144</v>
      </c>
      <c r="E32" s="8">
        <v>258</v>
      </c>
      <c r="F32" s="12" t="s">
        <v>144</v>
      </c>
      <c r="G32" s="43">
        <v>60</v>
      </c>
      <c r="H32" s="22" t="s">
        <v>144</v>
      </c>
      <c r="I32" s="8">
        <v>365</v>
      </c>
      <c r="J32" s="12" t="s">
        <v>144</v>
      </c>
      <c r="K32" s="51">
        <f t="shared" si="0"/>
        <v>1198</v>
      </c>
      <c r="L32" s="22" t="str">
        <f t="shared" si="1"/>
        <v> </v>
      </c>
      <c r="M32" s="8"/>
      <c r="N32" s="8"/>
    </row>
    <row r="33" spans="1:14" ht="11.25">
      <c r="A33" s="21">
        <f>'III-2-tab03'!$A34</f>
        <v>28</v>
      </c>
      <c r="B33" s="4" t="s">
        <v>109</v>
      </c>
      <c r="C33" s="49">
        <v>298</v>
      </c>
      <c r="D33" s="22" t="s">
        <v>144</v>
      </c>
      <c r="E33" s="8">
        <v>366</v>
      </c>
      <c r="F33" s="12" t="s">
        <v>144</v>
      </c>
      <c r="G33" s="43">
        <v>50</v>
      </c>
      <c r="H33" s="22" t="s">
        <v>144</v>
      </c>
      <c r="I33" s="8">
        <v>310</v>
      </c>
      <c r="J33" s="12" t="s">
        <v>144</v>
      </c>
      <c r="K33" s="51">
        <f t="shared" si="0"/>
        <v>1024</v>
      </c>
      <c r="L33" s="22" t="str">
        <f t="shared" si="1"/>
        <v> </v>
      </c>
      <c r="M33" s="8"/>
      <c r="N33" s="8"/>
    </row>
    <row r="34" spans="1:14" ht="11.25">
      <c r="A34" s="21">
        <f>'III-2-tab03'!$A35</f>
        <v>29</v>
      </c>
      <c r="B34" s="4" t="s">
        <v>35</v>
      </c>
      <c r="C34" s="49">
        <v>652</v>
      </c>
      <c r="D34" s="22" t="s">
        <v>144</v>
      </c>
      <c r="E34" s="8">
        <v>612</v>
      </c>
      <c r="F34" s="12" t="s">
        <v>144</v>
      </c>
      <c r="G34" s="43">
        <v>0</v>
      </c>
      <c r="H34" s="22" t="s">
        <v>144</v>
      </c>
      <c r="I34" s="8">
        <v>525</v>
      </c>
      <c r="J34" s="12" t="s">
        <v>144</v>
      </c>
      <c r="K34" s="51">
        <f t="shared" si="0"/>
        <v>1789</v>
      </c>
      <c r="L34" s="22" t="str">
        <f t="shared" si="1"/>
        <v> </v>
      </c>
      <c r="M34" s="8"/>
      <c r="N34" s="8"/>
    </row>
    <row r="35" spans="1:14" ht="11.25">
      <c r="A35" s="21">
        <f>'III-2-tab03'!$A36</f>
        <v>30</v>
      </c>
      <c r="B35" s="4" t="s">
        <v>36</v>
      </c>
      <c r="C35" s="49">
        <v>312</v>
      </c>
      <c r="D35" s="22" t="s">
        <v>144</v>
      </c>
      <c r="E35" s="8">
        <v>65</v>
      </c>
      <c r="F35" s="12" t="s">
        <v>144</v>
      </c>
      <c r="G35" s="43">
        <v>0</v>
      </c>
      <c r="H35" s="22" t="s">
        <v>144</v>
      </c>
      <c r="I35" s="8">
        <v>2687</v>
      </c>
      <c r="J35" s="12" t="s">
        <v>144</v>
      </c>
      <c r="K35" s="51">
        <f t="shared" si="0"/>
        <v>3064</v>
      </c>
      <c r="L35" s="22" t="str">
        <f t="shared" si="1"/>
        <v> </v>
      </c>
      <c r="M35" s="8"/>
      <c r="N35" s="8"/>
    </row>
    <row r="36" spans="1:14" ht="11.25">
      <c r="A36" s="21">
        <f>'III-2-tab03'!$A37</f>
        <v>31</v>
      </c>
      <c r="B36" s="4" t="s">
        <v>110</v>
      </c>
      <c r="C36" s="49">
        <v>2823</v>
      </c>
      <c r="D36" s="22" t="s">
        <v>144</v>
      </c>
      <c r="E36" s="8">
        <v>822</v>
      </c>
      <c r="F36" s="12" t="s">
        <v>144</v>
      </c>
      <c r="G36" s="43">
        <v>90</v>
      </c>
      <c r="H36" s="22" t="s">
        <v>144</v>
      </c>
      <c r="I36" s="8">
        <v>3513</v>
      </c>
      <c r="J36" s="12" t="s">
        <v>144</v>
      </c>
      <c r="K36" s="51">
        <f t="shared" si="0"/>
        <v>7248</v>
      </c>
      <c r="L36" s="22" t="str">
        <f t="shared" si="1"/>
        <v> </v>
      </c>
      <c r="M36" s="8"/>
      <c r="N36" s="8"/>
    </row>
    <row r="37" spans="1:14" ht="11.25">
      <c r="A37" s="21">
        <f>'III-2-tab03'!$A38</f>
        <v>32</v>
      </c>
      <c r="B37" s="4" t="s">
        <v>37</v>
      </c>
      <c r="C37" s="49">
        <v>25</v>
      </c>
      <c r="D37" s="22" t="s">
        <v>144</v>
      </c>
      <c r="E37" s="8">
        <v>34</v>
      </c>
      <c r="F37" s="12" t="s">
        <v>144</v>
      </c>
      <c r="G37" s="43">
        <v>16</v>
      </c>
      <c r="H37" s="22" t="s">
        <v>144</v>
      </c>
      <c r="I37" s="8">
        <v>255</v>
      </c>
      <c r="J37" s="12" t="s">
        <v>144</v>
      </c>
      <c r="K37" s="51">
        <f t="shared" si="0"/>
        <v>330</v>
      </c>
      <c r="L37" s="22" t="str">
        <f t="shared" si="1"/>
        <v> </v>
      </c>
      <c r="M37" s="8"/>
      <c r="N37" s="8"/>
    </row>
    <row r="38" spans="1:14" ht="11.25">
      <c r="A38" s="21">
        <f>'III-2-tab03'!$A39</f>
        <v>33</v>
      </c>
      <c r="B38" s="4" t="s">
        <v>38</v>
      </c>
      <c r="C38" s="49">
        <v>3226</v>
      </c>
      <c r="D38" s="22" t="s">
        <v>144</v>
      </c>
      <c r="E38" s="8">
        <v>1123</v>
      </c>
      <c r="F38" s="12" t="s">
        <v>144</v>
      </c>
      <c r="G38" s="43">
        <v>51</v>
      </c>
      <c r="H38" s="22" t="s">
        <v>144</v>
      </c>
      <c r="I38" s="8">
        <v>1177</v>
      </c>
      <c r="J38" s="12" t="s">
        <v>144</v>
      </c>
      <c r="K38" s="51">
        <f t="shared" si="0"/>
        <v>5577</v>
      </c>
      <c r="L38" s="22" t="str">
        <f t="shared" si="1"/>
        <v> </v>
      </c>
      <c r="M38" s="8"/>
      <c r="N38" s="8"/>
    </row>
    <row r="39" spans="1:14" ht="11.25">
      <c r="A39" s="21">
        <f>'III-2-tab03'!$A40</f>
        <v>34</v>
      </c>
      <c r="B39" s="4" t="s">
        <v>39</v>
      </c>
      <c r="C39" s="49">
        <v>3656</v>
      </c>
      <c r="D39" s="22" t="s">
        <v>144</v>
      </c>
      <c r="E39" s="8">
        <v>702</v>
      </c>
      <c r="F39" s="12" t="s">
        <v>144</v>
      </c>
      <c r="G39" s="43">
        <v>136</v>
      </c>
      <c r="H39" s="22" t="s">
        <v>144</v>
      </c>
      <c r="I39" s="8">
        <v>0</v>
      </c>
      <c r="J39" s="12" t="s">
        <v>144</v>
      </c>
      <c r="K39" s="51">
        <f t="shared" si="0"/>
        <v>4494</v>
      </c>
      <c r="L39" s="22" t="str">
        <f t="shared" si="1"/>
        <v> </v>
      </c>
      <c r="M39" s="8"/>
      <c r="N39" s="8"/>
    </row>
    <row r="40" spans="1:14" ht="11.25">
      <c r="A40" s="21">
        <f>'III-2-tab03'!$A41</f>
        <v>35</v>
      </c>
      <c r="B40" s="4" t="s">
        <v>111</v>
      </c>
      <c r="C40" s="49">
        <v>1747</v>
      </c>
      <c r="D40" s="22" t="s">
        <v>144</v>
      </c>
      <c r="E40" s="8">
        <v>1323</v>
      </c>
      <c r="F40" s="12" t="s">
        <v>144</v>
      </c>
      <c r="G40" s="43">
        <v>0</v>
      </c>
      <c r="H40" s="22" t="s">
        <v>144</v>
      </c>
      <c r="I40" s="8">
        <v>0</v>
      </c>
      <c r="J40" s="12" t="s">
        <v>144</v>
      </c>
      <c r="K40" s="51">
        <f t="shared" si="0"/>
        <v>3070</v>
      </c>
      <c r="L40" s="22" t="str">
        <f t="shared" si="1"/>
        <v> </v>
      </c>
      <c r="M40" s="8"/>
      <c r="N40" s="8"/>
    </row>
    <row r="41" spans="1:14" ht="11.25">
      <c r="A41" s="21">
        <f>'III-2-tab03'!$A42</f>
        <v>36</v>
      </c>
      <c r="B41" s="4" t="s">
        <v>40</v>
      </c>
      <c r="C41" s="49">
        <v>124</v>
      </c>
      <c r="D41" s="22" t="s">
        <v>144</v>
      </c>
      <c r="E41" s="8">
        <v>289</v>
      </c>
      <c r="F41" s="12" t="s">
        <v>144</v>
      </c>
      <c r="G41" s="43">
        <v>40</v>
      </c>
      <c r="H41" s="22" t="s">
        <v>144</v>
      </c>
      <c r="I41" s="8">
        <v>0</v>
      </c>
      <c r="J41" s="12" t="s">
        <v>144</v>
      </c>
      <c r="K41" s="51">
        <f t="shared" si="0"/>
        <v>453</v>
      </c>
      <c r="L41" s="22" t="str">
        <f t="shared" si="1"/>
        <v> </v>
      </c>
      <c r="M41" s="8"/>
      <c r="N41" s="8"/>
    </row>
    <row r="42" spans="1:14" ht="11.25">
      <c r="A42" s="21">
        <f>'III-2-tab03'!$A43</f>
        <v>37</v>
      </c>
      <c r="B42" s="4" t="s">
        <v>112</v>
      </c>
      <c r="C42" s="49">
        <v>1285</v>
      </c>
      <c r="D42" s="22" t="s">
        <v>144</v>
      </c>
      <c r="E42" s="8">
        <v>606</v>
      </c>
      <c r="F42" s="12" t="s">
        <v>144</v>
      </c>
      <c r="G42" s="43">
        <v>25</v>
      </c>
      <c r="H42" s="22" t="s">
        <v>144</v>
      </c>
      <c r="I42" s="8">
        <v>0</v>
      </c>
      <c r="J42" s="12" t="s">
        <v>144</v>
      </c>
      <c r="K42" s="51">
        <f t="shared" si="0"/>
        <v>1916</v>
      </c>
      <c r="L42" s="22" t="str">
        <f t="shared" si="1"/>
        <v> </v>
      </c>
      <c r="M42" s="8"/>
      <c r="N42" s="8"/>
    </row>
    <row r="43" spans="1:14" ht="11.25">
      <c r="A43" s="21">
        <f>'III-2-tab03'!$A44</f>
        <v>38</v>
      </c>
      <c r="B43" s="4" t="s">
        <v>41</v>
      </c>
      <c r="C43" s="49">
        <v>3586</v>
      </c>
      <c r="D43" s="22" t="s">
        <v>144</v>
      </c>
      <c r="E43" s="8">
        <v>3003</v>
      </c>
      <c r="F43" s="12" t="s">
        <v>144</v>
      </c>
      <c r="G43" s="43">
        <v>76</v>
      </c>
      <c r="H43" s="22" t="s">
        <v>144</v>
      </c>
      <c r="I43" s="8">
        <v>226</v>
      </c>
      <c r="J43" s="12" t="s">
        <v>144</v>
      </c>
      <c r="K43" s="51">
        <f t="shared" si="0"/>
        <v>6891</v>
      </c>
      <c r="L43" s="22" t="str">
        <f t="shared" si="1"/>
        <v> </v>
      </c>
      <c r="M43" s="8"/>
      <c r="N43" s="8"/>
    </row>
    <row r="44" spans="1:14" ht="11.25">
      <c r="A44" s="21">
        <f>'III-2-tab03'!$A45</f>
        <v>39</v>
      </c>
      <c r="B44" s="4" t="s">
        <v>42</v>
      </c>
      <c r="C44" s="49">
        <v>275</v>
      </c>
      <c r="D44" s="22" t="s">
        <v>144</v>
      </c>
      <c r="E44" s="8">
        <v>106</v>
      </c>
      <c r="F44" s="12" t="s">
        <v>144</v>
      </c>
      <c r="G44" s="43">
        <v>0</v>
      </c>
      <c r="H44" s="22" t="s">
        <v>144</v>
      </c>
      <c r="I44" s="8">
        <v>183</v>
      </c>
      <c r="J44" s="12" t="s">
        <v>144</v>
      </c>
      <c r="K44" s="51">
        <f t="shared" si="0"/>
        <v>564</v>
      </c>
      <c r="L44" s="22" t="str">
        <f t="shared" si="1"/>
        <v> </v>
      </c>
      <c r="M44" s="8"/>
      <c r="N44" s="8"/>
    </row>
    <row r="45" spans="1:14" ht="11.25">
      <c r="A45" s="21">
        <f>'III-2-tab03'!$A46</f>
        <v>40</v>
      </c>
      <c r="B45" s="4" t="s">
        <v>43</v>
      </c>
      <c r="C45" s="49">
        <v>514</v>
      </c>
      <c r="D45" s="22" t="s">
        <v>144</v>
      </c>
      <c r="E45" s="8">
        <v>189</v>
      </c>
      <c r="F45" s="12" t="s">
        <v>144</v>
      </c>
      <c r="G45" s="43">
        <v>0</v>
      </c>
      <c r="H45" s="22" t="s">
        <v>144</v>
      </c>
      <c r="I45" s="8">
        <v>23</v>
      </c>
      <c r="J45" s="12" t="s">
        <v>144</v>
      </c>
      <c r="K45" s="51">
        <f t="shared" si="0"/>
        <v>726</v>
      </c>
      <c r="L45" s="22" t="str">
        <f t="shared" si="1"/>
        <v> </v>
      </c>
      <c r="M45" s="8"/>
      <c r="N45" s="8"/>
    </row>
    <row r="46" spans="1:14" ht="11.25">
      <c r="A46" s="21">
        <f>'III-2-tab03'!$A47</f>
        <v>41</v>
      </c>
      <c r="B46" s="4" t="s">
        <v>113</v>
      </c>
      <c r="C46" s="49">
        <v>462</v>
      </c>
      <c r="D46" s="22" t="s">
        <v>144</v>
      </c>
      <c r="E46" s="8">
        <v>324</v>
      </c>
      <c r="F46" s="12" t="s">
        <v>144</v>
      </c>
      <c r="G46" s="43">
        <v>0</v>
      </c>
      <c r="H46" s="22" t="s">
        <v>144</v>
      </c>
      <c r="I46" s="8">
        <v>76</v>
      </c>
      <c r="J46" s="12" t="s">
        <v>144</v>
      </c>
      <c r="K46" s="51">
        <f t="shared" si="0"/>
        <v>862</v>
      </c>
      <c r="L46" s="22" t="str">
        <f t="shared" si="1"/>
        <v> </v>
      </c>
      <c r="M46" s="8"/>
      <c r="N46" s="8"/>
    </row>
    <row r="47" spans="1:14" ht="11.25">
      <c r="A47" s="21">
        <f>'III-2-tab03'!$A48</f>
        <v>42</v>
      </c>
      <c r="B47" s="4" t="s">
        <v>44</v>
      </c>
      <c r="C47" s="49">
        <v>1398</v>
      </c>
      <c r="D47" s="22" t="s">
        <v>144</v>
      </c>
      <c r="E47" s="8">
        <v>414</v>
      </c>
      <c r="F47" s="12" t="s">
        <v>144</v>
      </c>
      <c r="G47" s="43">
        <v>0</v>
      </c>
      <c r="H47" s="22" t="s">
        <v>144</v>
      </c>
      <c r="I47" s="8">
        <v>692</v>
      </c>
      <c r="J47" s="12" t="s">
        <v>144</v>
      </c>
      <c r="K47" s="51">
        <f t="shared" si="0"/>
        <v>2504</v>
      </c>
      <c r="L47" s="22" t="str">
        <f t="shared" si="1"/>
        <v> </v>
      </c>
      <c r="M47" s="8"/>
      <c r="N47" s="8"/>
    </row>
    <row r="48" spans="1:14" ht="11.25">
      <c r="A48" s="21">
        <f>'III-2-tab03'!$A49</f>
        <v>43</v>
      </c>
      <c r="B48" s="4" t="s">
        <v>114</v>
      </c>
      <c r="C48" s="49">
        <v>460</v>
      </c>
      <c r="D48" s="22" t="s">
        <v>100</v>
      </c>
      <c r="E48" s="8">
        <v>187</v>
      </c>
      <c r="F48" s="12" t="s">
        <v>100</v>
      </c>
      <c r="G48" s="43">
        <v>0</v>
      </c>
      <c r="H48" s="22" t="s">
        <v>100</v>
      </c>
      <c r="I48" s="8">
        <v>0</v>
      </c>
      <c r="J48" s="12" t="s">
        <v>100</v>
      </c>
      <c r="K48" s="51">
        <f t="shared" si="0"/>
        <v>647</v>
      </c>
      <c r="L48" s="22" t="str">
        <f t="shared" si="1"/>
        <v>(e)</v>
      </c>
      <c r="M48" s="8"/>
      <c r="N48" s="8"/>
    </row>
    <row r="49" spans="1:14" ht="11.25">
      <c r="A49" s="21">
        <f>'III-2-tab03'!$A50</f>
        <v>44</v>
      </c>
      <c r="B49" s="4" t="s">
        <v>115</v>
      </c>
      <c r="C49" s="49">
        <v>1159</v>
      </c>
      <c r="D49" s="22" t="s">
        <v>144</v>
      </c>
      <c r="E49" s="8">
        <v>1205</v>
      </c>
      <c r="F49" s="12" t="s">
        <v>144</v>
      </c>
      <c r="G49" s="43">
        <v>0</v>
      </c>
      <c r="H49" s="22" t="s">
        <v>144</v>
      </c>
      <c r="I49" s="8">
        <v>2172</v>
      </c>
      <c r="J49" s="12" t="s">
        <v>144</v>
      </c>
      <c r="K49" s="51">
        <f t="shared" si="0"/>
        <v>4536</v>
      </c>
      <c r="L49" s="22" t="str">
        <f t="shared" si="1"/>
        <v> </v>
      </c>
      <c r="M49" s="8"/>
      <c r="N49" s="8"/>
    </row>
    <row r="50" spans="1:14" ht="11.25">
      <c r="A50" s="21">
        <f>'III-2-tab03'!$A51</f>
        <v>45</v>
      </c>
      <c r="B50" s="4" t="s">
        <v>45</v>
      </c>
      <c r="C50" s="49">
        <v>1136</v>
      </c>
      <c r="D50" s="22" t="s">
        <v>144</v>
      </c>
      <c r="E50" s="8">
        <v>1015</v>
      </c>
      <c r="F50" s="12" t="s">
        <v>144</v>
      </c>
      <c r="G50" s="43">
        <v>0</v>
      </c>
      <c r="H50" s="22" t="s">
        <v>144</v>
      </c>
      <c r="I50" s="8">
        <v>0</v>
      </c>
      <c r="J50" s="12" t="s">
        <v>144</v>
      </c>
      <c r="K50" s="51">
        <f t="shared" si="0"/>
        <v>2151</v>
      </c>
      <c r="L50" s="22" t="str">
        <f t="shared" si="1"/>
        <v> </v>
      </c>
      <c r="M50" s="8"/>
      <c r="N50" s="8"/>
    </row>
    <row r="51" spans="1:14" ht="11.25">
      <c r="A51" s="21">
        <f>'III-2-tab03'!$A52</f>
        <v>46</v>
      </c>
      <c r="B51" s="4" t="s">
        <v>46</v>
      </c>
      <c r="C51" s="49">
        <v>405</v>
      </c>
      <c r="D51" s="22" t="s">
        <v>144</v>
      </c>
      <c r="E51" s="8">
        <v>166</v>
      </c>
      <c r="F51" s="12" t="s">
        <v>144</v>
      </c>
      <c r="G51" s="43">
        <v>16</v>
      </c>
      <c r="H51" s="22" t="s">
        <v>144</v>
      </c>
      <c r="I51" s="8">
        <v>0</v>
      </c>
      <c r="J51" s="12" t="s">
        <v>144</v>
      </c>
      <c r="K51" s="51">
        <f t="shared" si="0"/>
        <v>587</v>
      </c>
      <c r="L51" s="22" t="str">
        <f t="shared" si="1"/>
        <v> </v>
      </c>
      <c r="M51" s="8"/>
      <c r="N51" s="8"/>
    </row>
    <row r="52" spans="1:14" ht="11.25">
      <c r="A52" s="21">
        <f>'III-2-tab03'!$A53</f>
        <v>47</v>
      </c>
      <c r="B52" s="4" t="s">
        <v>116</v>
      </c>
      <c r="C52" s="49">
        <v>109</v>
      </c>
      <c r="D52" s="22" t="s">
        <v>144</v>
      </c>
      <c r="E52" s="8">
        <v>135</v>
      </c>
      <c r="F52" s="12" t="s">
        <v>144</v>
      </c>
      <c r="G52" s="43">
        <v>17</v>
      </c>
      <c r="H52" s="22" t="s">
        <v>144</v>
      </c>
      <c r="I52" s="8">
        <v>891</v>
      </c>
      <c r="J52" s="12" t="s">
        <v>144</v>
      </c>
      <c r="K52" s="51">
        <f t="shared" si="0"/>
        <v>1152</v>
      </c>
      <c r="L52" s="22" t="str">
        <f t="shared" si="1"/>
        <v> </v>
      </c>
      <c r="M52" s="8"/>
      <c r="N52" s="8"/>
    </row>
    <row r="53" spans="1:14" ht="11.25">
      <c r="A53" s="21">
        <f>'III-2-tab03'!$A54</f>
        <v>48</v>
      </c>
      <c r="B53" s="4" t="s">
        <v>47</v>
      </c>
      <c r="C53" s="49">
        <v>0</v>
      </c>
      <c r="D53" s="22" t="s">
        <v>144</v>
      </c>
      <c r="E53" s="8">
        <v>0</v>
      </c>
      <c r="F53" s="12" t="s">
        <v>144</v>
      </c>
      <c r="G53" s="43">
        <v>0</v>
      </c>
      <c r="H53" s="22" t="s">
        <v>144</v>
      </c>
      <c r="I53" s="8">
        <v>245</v>
      </c>
      <c r="J53" s="12" t="s">
        <v>144</v>
      </c>
      <c r="K53" s="51">
        <f t="shared" si="0"/>
        <v>245</v>
      </c>
      <c r="L53" s="22" t="str">
        <f t="shared" si="1"/>
        <v> </v>
      </c>
      <c r="M53" s="8"/>
      <c r="N53" s="8"/>
    </row>
    <row r="54" spans="1:14" ht="11.25">
      <c r="A54" s="21">
        <f>'III-2-tab03'!$A55</f>
        <v>49</v>
      </c>
      <c r="B54" s="4" t="s">
        <v>117</v>
      </c>
      <c r="C54" s="49">
        <v>1137</v>
      </c>
      <c r="D54" s="22" t="s">
        <v>144</v>
      </c>
      <c r="E54" s="8">
        <v>1175</v>
      </c>
      <c r="F54" s="12" t="s">
        <v>144</v>
      </c>
      <c r="G54" s="43">
        <v>0</v>
      </c>
      <c r="H54" s="22" t="s">
        <v>144</v>
      </c>
      <c r="I54" s="8">
        <v>0</v>
      </c>
      <c r="J54" s="12" t="s">
        <v>144</v>
      </c>
      <c r="K54" s="51">
        <f t="shared" si="0"/>
        <v>2312</v>
      </c>
      <c r="L54" s="22" t="str">
        <f t="shared" si="1"/>
        <v> </v>
      </c>
      <c r="M54" s="8"/>
      <c r="N54" s="8"/>
    </row>
    <row r="55" spans="1:14" ht="11.25">
      <c r="A55" s="21">
        <f>'III-2-tab03'!$A56</f>
        <v>50</v>
      </c>
      <c r="B55" s="4" t="s">
        <v>48</v>
      </c>
      <c r="C55" s="49">
        <v>505</v>
      </c>
      <c r="D55" s="22" t="s">
        <v>144</v>
      </c>
      <c r="E55" s="8">
        <v>237</v>
      </c>
      <c r="F55" s="12" t="s">
        <v>144</v>
      </c>
      <c r="G55" s="43">
        <v>13</v>
      </c>
      <c r="H55" s="22" t="s">
        <v>144</v>
      </c>
      <c r="I55" s="8">
        <v>0</v>
      </c>
      <c r="J55" s="12" t="s">
        <v>144</v>
      </c>
      <c r="K55" s="51">
        <f t="shared" si="0"/>
        <v>755</v>
      </c>
      <c r="L55" s="22" t="str">
        <f t="shared" si="1"/>
        <v> </v>
      </c>
      <c r="M55" s="8"/>
      <c r="N55" s="8"/>
    </row>
    <row r="56" spans="1:14" ht="11.25">
      <c r="A56" s="21">
        <f>'III-2-tab03'!$A57</f>
        <v>51</v>
      </c>
      <c r="B56" s="4" t="s">
        <v>49</v>
      </c>
      <c r="C56" s="49">
        <v>2272</v>
      </c>
      <c r="D56" s="22" t="s">
        <v>144</v>
      </c>
      <c r="E56" s="8">
        <v>581</v>
      </c>
      <c r="F56" s="12" t="s">
        <v>144</v>
      </c>
      <c r="G56" s="43">
        <v>30</v>
      </c>
      <c r="H56" s="22" t="s">
        <v>144</v>
      </c>
      <c r="I56" s="8">
        <v>0</v>
      </c>
      <c r="J56" s="12" t="s">
        <v>144</v>
      </c>
      <c r="K56" s="51">
        <f t="shared" si="0"/>
        <v>2883</v>
      </c>
      <c r="L56" s="22" t="str">
        <f t="shared" si="1"/>
        <v> </v>
      </c>
      <c r="M56" s="8"/>
      <c r="N56" s="8"/>
    </row>
    <row r="57" spans="1:14" ht="11.25">
      <c r="A57" s="18">
        <v>52</v>
      </c>
      <c r="B57" s="24" t="s">
        <v>118</v>
      </c>
      <c r="C57" s="50">
        <v>0</v>
      </c>
      <c r="D57" s="23" t="s">
        <v>144</v>
      </c>
      <c r="E57" s="26">
        <v>20</v>
      </c>
      <c r="F57" s="37" t="s">
        <v>144</v>
      </c>
      <c r="G57" s="44">
        <v>0</v>
      </c>
      <c r="H57" s="23" t="s">
        <v>144</v>
      </c>
      <c r="I57" s="26">
        <v>210</v>
      </c>
      <c r="J57" s="37" t="s">
        <v>144</v>
      </c>
      <c r="K57" s="52">
        <f t="shared" si="0"/>
        <v>230</v>
      </c>
      <c r="L57" s="23" t="str">
        <f t="shared" si="1"/>
        <v> </v>
      </c>
      <c r="M57" s="8"/>
      <c r="N57" s="8"/>
    </row>
    <row r="58" spans="1:14" ht="15.75" customHeight="1">
      <c r="A58" s="557" t="s">
        <v>84</v>
      </c>
      <c r="B58" s="557"/>
      <c r="C58" s="8"/>
      <c r="D58" s="12"/>
      <c r="E58" s="8"/>
      <c r="F58" s="12"/>
      <c r="G58" s="8"/>
      <c r="H58" s="12"/>
      <c r="I58" s="8"/>
      <c r="J58" s="12"/>
      <c r="K58" s="6"/>
      <c r="L58" s="12"/>
      <c r="M58" s="8"/>
      <c r="N58" s="8"/>
    </row>
    <row r="59" spans="1:14" ht="9" customHeight="1">
      <c r="A59" s="5"/>
      <c r="B59" s="5"/>
      <c r="C59" s="8"/>
      <c r="D59" s="12"/>
      <c r="E59" s="8"/>
      <c r="F59" s="12"/>
      <c r="G59" s="8"/>
      <c r="H59" s="12"/>
      <c r="I59" s="8"/>
      <c r="J59" s="12"/>
      <c r="K59" s="6"/>
      <c r="L59" s="9"/>
      <c r="M59" s="8"/>
      <c r="N59" s="8"/>
    </row>
    <row r="60" spans="1:14" ht="34.5" customHeight="1">
      <c r="A60" s="548" t="s">
        <v>86</v>
      </c>
      <c r="B60" s="553"/>
      <c r="C60" s="543" t="s">
        <v>9</v>
      </c>
      <c r="D60" s="544"/>
      <c r="E60" s="547" t="s">
        <v>10</v>
      </c>
      <c r="F60" s="547"/>
      <c r="G60" s="545" t="s">
        <v>12</v>
      </c>
      <c r="H60" s="546"/>
      <c r="I60" s="547" t="s">
        <v>13</v>
      </c>
      <c r="J60" s="547"/>
      <c r="K60" s="548" t="s">
        <v>11</v>
      </c>
      <c r="L60" s="549"/>
      <c r="M60" s="8"/>
      <c r="N60" s="8"/>
    </row>
    <row r="61" spans="1:14" ht="11.25">
      <c r="A61" s="21">
        <f>'III-2-tab03'!$A64</f>
        <v>53</v>
      </c>
      <c r="B61" s="4" t="s">
        <v>50</v>
      </c>
      <c r="C61" s="43">
        <v>377</v>
      </c>
      <c r="D61" s="22" t="s">
        <v>144</v>
      </c>
      <c r="E61" s="8">
        <v>272</v>
      </c>
      <c r="F61" s="12" t="s">
        <v>144</v>
      </c>
      <c r="G61" s="43">
        <v>0</v>
      </c>
      <c r="H61" s="22" t="s">
        <v>144</v>
      </c>
      <c r="I61" s="8">
        <v>35</v>
      </c>
      <c r="J61" s="12" t="s">
        <v>144</v>
      </c>
      <c r="K61" s="51">
        <f>SUM($C61:$I61)</f>
        <v>684</v>
      </c>
      <c r="L61" s="22" t="str">
        <f aca="true" t="shared" si="2" ref="L61:L107">IF(OR(D61="(e)",F61="(e)",H61="(e)",J61="(e)"),"(e)"," ")</f>
        <v> </v>
      </c>
      <c r="M61" s="8"/>
      <c r="N61" s="8"/>
    </row>
    <row r="62" spans="1:14" ht="11.25">
      <c r="A62" s="21">
        <f>'III-2-tab03'!$A65</f>
        <v>54</v>
      </c>
      <c r="B62" s="4" t="s">
        <v>119</v>
      </c>
      <c r="C62" s="43">
        <v>1349</v>
      </c>
      <c r="D62" s="22" t="s">
        <v>144</v>
      </c>
      <c r="E62" s="8">
        <v>512</v>
      </c>
      <c r="F62" s="12" t="s">
        <v>144</v>
      </c>
      <c r="G62" s="43">
        <v>0</v>
      </c>
      <c r="H62" s="22" t="s">
        <v>144</v>
      </c>
      <c r="I62" s="8">
        <v>614</v>
      </c>
      <c r="J62" s="12" t="s">
        <v>144</v>
      </c>
      <c r="K62" s="51">
        <f aca="true" t="shared" si="3" ref="K62:K107">SUM($C62:$I62)</f>
        <v>2475</v>
      </c>
      <c r="L62" s="22" t="str">
        <f t="shared" si="2"/>
        <v> </v>
      </c>
      <c r="M62" s="8"/>
      <c r="N62" s="8"/>
    </row>
    <row r="63" spans="1:14" ht="11.25">
      <c r="A63" s="21">
        <f>'III-2-tab03'!$A66</f>
        <v>55</v>
      </c>
      <c r="B63" s="4" t="s">
        <v>51</v>
      </c>
      <c r="C63" s="43">
        <v>263</v>
      </c>
      <c r="D63" s="22" t="s">
        <v>144</v>
      </c>
      <c r="E63" s="8">
        <v>73</v>
      </c>
      <c r="F63" s="12" t="s">
        <v>144</v>
      </c>
      <c r="G63" s="43">
        <v>0</v>
      </c>
      <c r="H63" s="22" t="s">
        <v>144</v>
      </c>
      <c r="I63" s="8">
        <v>0</v>
      </c>
      <c r="J63" s="12" t="s">
        <v>144</v>
      </c>
      <c r="K63" s="51">
        <f t="shared" si="3"/>
        <v>336</v>
      </c>
      <c r="L63" s="22" t="str">
        <f t="shared" si="2"/>
        <v> </v>
      </c>
      <c r="M63" s="8"/>
      <c r="N63" s="8"/>
    </row>
    <row r="64" spans="1:14" ht="11.25">
      <c r="A64" s="21">
        <f>'III-2-tab03'!$A67</f>
        <v>56</v>
      </c>
      <c r="B64" s="4" t="s">
        <v>52</v>
      </c>
      <c r="C64" s="43">
        <v>372</v>
      </c>
      <c r="D64" s="22" t="s">
        <v>144</v>
      </c>
      <c r="E64" s="8">
        <v>343</v>
      </c>
      <c r="F64" s="12" t="s">
        <v>144</v>
      </c>
      <c r="G64" s="43">
        <v>0</v>
      </c>
      <c r="H64" s="22" t="s">
        <v>144</v>
      </c>
      <c r="I64" s="8">
        <v>643</v>
      </c>
      <c r="J64" s="12" t="s">
        <v>144</v>
      </c>
      <c r="K64" s="51">
        <f t="shared" si="3"/>
        <v>1358</v>
      </c>
      <c r="L64" s="22" t="str">
        <f t="shared" si="2"/>
        <v> </v>
      </c>
      <c r="M64" s="8"/>
      <c r="N64" s="8"/>
    </row>
    <row r="65" spans="1:14" ht="11.25">
      <c r="A65" s="21">
        <f>'III-2-tab03'!$A68</f>
        <v>57</v>
      </c>
      <c r="B65" s="4" t="s">
        <v>53</v>
      </c>
      <c r="C65" s="43">
        <v>1108</v>
      </c>
      <c r="D65" s="22" t="s">
        <v>144</v>
      </c>
      <c r="E65" s="8">
        <v>1012</v>
      </c>
      <c r="F65" s="12" t="s">
        <v>144</v>
      </c>
      <c r="G65" s="43">
        <v>0</v>
      </c>
      <c r="H65" s="22" t="s">
        <v>144</v>
      </c>
      <c r="I65" s="8">
        <v>0</v>
      </c>
      <c r="J65" s="12" t="s">
        <v>144</v>
      </c>
      <c r="K65" s="51">
        <f t="shared" si="3"/>
        <v>2120</v>
      </c>
      <c r="L65" s="22" t="str">
        <f t="shared" si="2"/>
        <v> </v>
      </c>
      <c r="M65" s="8"/>
      <c r="N65" s="8"/>
    </row>
    <row r="66" spans="1:14" ht="11.25">
      <c r="A66" s="21">
        <f>'III-2-tab03'!$A69</f>
        <v>58</v>
      </c>
      <c r="B66" s="4" t="s">
        <v>54</v>
      </c>
      <c r="C66" s="43">
        <v>225</v>
      </c>
      <c r="D66" s="22" t="s">
        <v>100</v>
      </c>
      <c r="E66" s="8">
        <v>236</v>
      </c>
      <c r="F66" s="12" t="s">
        <v>100</v>
      </c>
      <c r="G66" s="43">
        <v>0</v>
      </c>
      <c r="H66" s="22" t="s">
        <v>100</v>
      </c>
      <c r="I66" s="8">
        <v>0</v>
      </c>
      <c r="J66" s="12" t="s">
        <v>100</v>
      </c>
      <c r="K66" s="51">
        <f t="shared" si="3"/>
        <v>461</v>
      </c>
      <c r="L66" s="22" t="str">
        <f t="shared" si="2"/>
        <v>(e)</v>
      </c>
      <c r="M66" s="8"/>
      <c r="N66" s="8"/>
    </row>
    <row r="67" spans="1:14" ht="11.25">
      <c r="A67" s="21">
        <v>59</v>
      </c>
      <c r="B67" s="4" t="s">
        <v>55</v>
      </c>
      <c r="C67" s="43">
        <v>3747</v>
      </c>
      <c r="D67" s="22" t="s">
        <v>144</v>
      </c>
      <c r="E67" s="8">
        <v>3957</v>
      </c>
      <c r="F67" s="12" t="s">
        <v>144</v>
      </c>
      <c r="G67" s="43">
        <v>138</v>
      </c>
      <c r="H67" s="22" t="s">
        <v>144</v>
      </c>
      <c r="I67" s="8">
        <v>0</v>
      </c>
      <c r="J67" s="12" t="s">
        <v>144</v>
      </c>
      <c r="K67" s="51">
        <f t="shared" si="3"/>
        <v>7842</v>
      </c>
      <c r="L67" s="22" t="str">
        <f t="shared" si="2"/>
        <v> </v>
      </c>
      <c r="M67" s="8"/>
      <c r="N67" s="8"/>
    </row>
    <row r="68" spans="1:14" ht="11.25">
      <c r="A68" s="21">
        <f>'III-2-tab03'!$A71</f>
        <v>60</v>
      </c>
      <c r="B68" s="4" t="s">
        <v>56</v>
      </c>
      <c r="C68" s="43">
        <v>1062</v>
      </c>
      <c r="D68" s="22" t="s">
        <v>144</v>
      </c>
      <c r="E68" s="8">
        <v>992</v>
      </c>
      <c r="F68" s="12" t="s">
        <v>144</v>
      </c>
      <c r="G68" s="43">
        <v>15</v>
      </c>
      <c r="H68" s="22" t="s">
        <v>144</v>
      </c>
      <c r="I68" s="8">
        <v>155</v>
      </c>
      <c r="J68" s="12" t="s">
        <v>144</v>
      </c>
      <c r="K68" s="51">
        <f t="shared" si="3"/>
        <v>2224</v>
      </c>
      <c r="L68" s="22" t="str">
        <f t="shared" si="2"/>
        <v> </v>
      </c>
      <c r="M68" s="8"/>
      <c r="N68" s="8"/>
    </row>
    <row r="69" spans="1:14" ht="11.25">
      <c r="A69" s="21">
        <f>'III-2-tab03'!$A72</f>
        <v>61</v>
      </c>
      <c r="B69" s="4" t="s">
        <v>57</v>
      </c>
      <c r="C69" s="43">
        <v>250</v>
      </c>
      <c r="D69" s="22" t="s">
        <v>144</v>
      </c>
      <c r="E69" s="8">
        <v>236</v>
      </c>
      <c r="F69" s="12" t="s">
        <v>144</v>
      </c>
      <c r="G69" s="43">
        <v>0</v>
      </c>
      <c r="H69" s="22" t="s">
        <v>144</v>
      </c>
      <c r="I69" s="8">
        <v>38</v>
      </c>
      <c r="J69" s="12" t="s">
        <v>144</v>
      </c>
      <c r="K69" s="51">
        <f t="shared" si="3"/>
        <v>524</v>
      </c>
      <c r="L69" s="22" t="str">
        <f t="shared" si="2"/>
        <v> </v>
      </c>
      <c r="M69" s="8"/>
      <c r="N69" s="8"/>
    </row>
    <row r="70" spans="1:14" ht="11.25">
      <c r="A70" s="21">
        <f>'III-2-tab03'!$A73</f>
        <v>62</v>
      </c>
      <c r="B70" s="4" t="s">
        <v>120</v>
      </c>
      <c r="C70" s="43">
        <v>1119</v>
      </c>
      <c r="D70" s="22" t="s">
        <v>144</v>
      </c>
      <c r="E70" s="8">
        <v>1274</v>
      </c>
      <c r="F70" s="12" t="s">
        <v>144</v>
      </c>
      <c r="G70" s="43">
        <v>15</v>
      </c>
      <c r="H70" s="22" t="s">
        <v>144</v>
      </c>
      <c r="I70" s="8">
        <v>300</v>
      </c>
      <c r="J70" s="12" t="s">
        <v>144</v>
      </c>
      <c r="K70" s="51">
        <f t="shared" si="3"/>
        <v>2708</v>
      </c>
      <c r="L70" s="22" t="str">
        <f t="shared" si="2"/>
        <v> </v>
      </c>
      <c r="M70" s="8"/>
      <c r="N70" s="8"/>
    </row>
    <row r="71" spans="1:14" ht="11.25">
      <c r="A71" s="21">
        <f>'III-2-tab03'!$A74</f>
        <v>63</v>
      </c>
      <c r="B71" s="4" t="s">
        <v>121</v>
      </c>
      <c r="C71" s="43">
        <v>1525</v>
      </c>
      <c r="D71" s="22" t="s">
        <v>144</v>
      </c>
      <c r="E71" s="8">
        <v>297</v>
      </c>
      <c r="F71" s="12" t="s">
        <v>144</v>
      </c>
      <c r="G71" s="43">
        <v>88</v>
      </c>
      <c r="H71" s="22" t="s">
        <v>144</v>
      </c>
      <c r="I71" s="8">
        <v>0</v>
      </c>
      <c r="J71" s="12" t="s">
        <v>144</v>
      </c>
      <c r="K71" s="51">
        <f t="shared" si="3"/>
        <v>1910</v>
      </c>
      <c r="L71" s="22" t="str">
        <f t="shared" si="2"/>
        <v> </v>
      </c>
      <c r="M71" s="8"/>
      <c r="N71" s="8"/>
    </row>
    <row r="72" spans="1:14" ht="11.25">
      <c r="A72" s="21">
        <f>'III-2-tab03'!$A75</f>
        <v>64</v>
      </c>
      <c r="B72" s="4" t="s">
        <v>122</v>
      </c>
      <c r="C72" s="43">
        <v>1669</v>
      </c>
      <c r="D72" s="22" t="s">
        <v>144</v>
      </c>
      <c r="E72" s="8">
        <v>396</v>
      </c>
      <c r="F72" s="12" t="s">
        <v>144</v>
      </c>
      <c r="G72" s="43">
        <v>15</v>
      </c>
      <c r="H72" s="22" t="s">
        <v>144</v>
      </c>
      <c r="I72" s="8">
        <v>0</v>
      </c>
      <c r="J72" s="12" t="s">
        <v>144</v>
      </c>
      <c r="K72" s="51">
        <f t="shared" si="3"/>
        <v>2080</v>
      </c>
      <c r="L72" s="22" t="str">
        <f t="shared" si="2"/>
        <v> </v>
      </c>
      <c r="M72" s="8"/>
      <c r="N72" s="8"/>
    </row>
    <row r="73" spans="1:14" ht="11.25">
      <c r="A73" s="21">
        <f>'III-2-tab03'!$A76</f>
        <v>65</v>
      </c>
      <c r="B73" s="4" t="s">
        <v>123</v>
      </c>
      <c r="C73" s="43">
        <v>145</v>
      </c>
      <c r="D73" s="22" t="s">
        <v>144</v>
      </c>
      <c r="E73" s="8">
        <v>76</v>
      </c>
      <c r="F73" s="12" t="s">
        <v>144</v>
      </c>
      <c r="G73" s="43">
        <v>0</v>
      </c>
      <c r="H73" s="22" t="s">
        <v>144</v>
      </c>
      <c r="I73" s="8">
        <v>439</v>
      </c>
      <c r="J73" s="12" t="s">
        <v>144</v>
      </c>
      <c r="K73" s="51">
        <f t="shared" si="3"/>
        <v>660</v>
      </c>
      <c r="L73" s="22" t="str">
        <f t="shared" si="2"/>
        <v> </v>
      </c>
      <c r="M73" s="8"/>
      <c r="N73" s="8"/>
    </row>
    <row r="74" spans="1:14" ht="11.25">
      <c r="A74" s="21">
        <f>'III-2-tab03'!$A77</f>
        <v>66</v>
      </c>
      <c r="B74" s="4" t="s">
        <v>124</v>
      </c>
      <c r="C74" s="43">
        <v>1061</v>
      </c>
      <c r="D74" s="22" t="s">
        <v>144</v>
      </c>
      <c r="E74" s="8">
        <v>494</v>
      </c>
      <c r="F74" s="12" t="s">
        <v>144</v>
      </c>
      <c r="G74" s="43">
        <v>0</v>
      </c>
      <c r="H74" s="22" t="s">
        <v>144</v>
      </c>
      <c r="I74" s="8">
        <v>0</v>
      </c>
      <c r="J74" s="12" t="s">
        <v>144</v>
      </c>
      <c r="K74" s="51">
        <f t="shared" si="3"/>
        <v>1555</v>
      </c>
      <c r="L74" s="22" t="str">
        <f t="shared" si="2"/>
        <v> </v>
      </c>
      <c r="M74" s="8"/>
      <c r="N74" s="8"/>
    </row>
    <row r="75" spans="1:14" ht="11.25">
      <c r="A75" s="21">
        <f>'III-2-tab03'!$A78</f>
        <v>67</v>
      </c>
      <c r="B75" s="4" t="s">
        <v>125</v>
      </c>
      <c r="C75" s="43">
        <v>2436</v>
      </c>
      <c r="D75" s="22" t="s">
        <v>144</v>
      </c>
      <c r="E75" s="8">
        <v>1501</v>
      </c>
      <c r="F75" s="12" t="s">
        <v>144</v>
      </c>
      <c r="G75" s="43">
        <v>1103</v>
      </c>
      <c r="H75" s="22" t="s">
        <v>144</v>
      </c>
      <c r="I75" s="8">
        <v>0</v>
      </c>
      <c r="J75" s="12" t="s">
        <v>144</v>
      </c>
      <c r="K75" s="51">
        <f t="shared" si="3"/>
        <v>5040</v>
      </c>
      <c r="L75" s="22" t="str">
        <f t="shared" si="2"/>
        <v> </v>
      </c>
      <c r="M75" s="8"/>
      <c r="N75" s="8"/>
    </row>
    <row r="76" spans="1:14" ht="11.25">
      <c r="A76" s="21">
        <f>'III-2-tab03'!$A79</f>
        <v>68</v>
      </c>
      <c r="B76" s="4" t="s">
        <v>126</v>
      </c>
      <c r="C76" s="43">
        <v>2612</v>
      </c>
      <c r="D76" s="22" t="s">
        <v>144</v>
      </c>
      <c r="E76" s="8">
        <v>596</v>
      </c>
      <c r="F76" s="12" t="s">
        <v>144</v>
      </c>
      <c r="G76" s="43">
        <v>450</v>
      </c>
      <c r="H76" s="22" t="s">
        <v>144</v>
      </c>
      <c r="I76" s="8">
        <v>0</v>
      </c>
      <c r="J76" s="12" t="s">
        <v>144</v>
      </c>
      <c r="K76" s="51">
        <f t="shared" si="3"/>
        <v>3658</v>
      </c>
      <c r="L76" s="22" t="str">
        <f t="shared" si="2"/>
        <v> </v>
      </c>
      <c r="M76" s="8"/>
      <c r="N76" s="8"/>
    </row>
    <row r="77" spans="1:14" ht="11.25">
      <c r="A77" s="21">
        <f>'III-2-tab03'!$A80</f>
        <v>69</v>
      </c>
      <c r="B77" s="4" t="s">
        <v>58</v>
      </c>
      <c r="C77" s="43">
        <v>893</v>
      </c>
      <c r="D77" s="22" t="s">
        <v>144</v>
      </c>
      <c r="E77" s="8">
        <v>0</v>
      </c>
      <c r="F77" s="12" t="s">
        <v>144</v>
      </c>
      <c r="G77" s="43">
        <v>76</v>
      </c>
      <c r="H77" s="22" t="s">
        <v>144</v>
      </c>
      <c r="I77" s="8">
        <v>9136</v>
      </c>
      <c r="J77" s="12" t="s">
        <v>144</v>
      </c>
      <c r="K77" s="51">
        <f t="shared" si="3"/>
        <v>10105</v>
      </c>
      <c r="L77" s="22" t="str">
        <f t="shared" si="2"/>
        <v> </v>
      </c>
      <c r="M77" s="8"/>
      <c r="N77" s="8"/>
    </row>
    <row r="78" spans="1:14" ht="11.25">
      <c r="A78" s="21">
        <f>'III-2-tab03'!$A81</f>
        <v>70</v>
      </c>
      <c r="B78" s="4" t="s">
        <v>127</v>
      </c>
      <c r="C78" s="43">
        <v>256</v>
      </c>
      <c r="D78" s="22" t="s">
        <v>144</v>
      </c>
      <c r="E78" s="8">
        <v>112</v>
      </c>
      <c r="F78" s="12" t="s">
        <v>144</v>
      </c>
      <c r="G78" s="43">
        <v>0</v>
      </c>
      <c r="H78" s="22" t="s">
        <v>144</v>
      </c>
      <c r="I78" s="8">
        <v>50</v>
      </c>
      <c r="J78" s="12" t="s">
        <v>144</v>
      </c>
      <c r="K78" s="51">
        <f t="shared" si="3"/>
        <v>418</v>
      </c>
      <c r="L78" s="22" t="str">
        <f t="shared" si="2"/>
        <v> </v>
      </c>
      <c r="M78" s="8"/>
      <c r="N78" s="8"/>
    </row>
    <row r="79" spans="1:14" ht="11.25">
      <c r="A79" s="21">
        <f>'III-2-tab03'!$A82</f>
        <v>71</v>
      </c>
      <c r="B79" s="4" t="s">
        <v>128</v>
      </c>
      <c r="C79" s="43">
        <v>668</v>
      </c>
      <c r="D79" s="22" t="s">
        <v>144</v>
      </c>
      <c r="E79" s="8">
        <v>757</v>
      </c>
      <c r="F79" s="12" t="s">
        <v>144</v>
      </c>
      <c r="G79" s="43">
        <v>0</v>
      </c>
      <c r="H79" s="22" t="s">
        <v>144</v>
      </c>
      <c r="I79" s="8">
        <v>55</v>
      </c>
      <c r="J79" s="12" t="s">
        <v>144</v>
      </c>
      <c r="K79" s="51">
        <f t="shared" si="3"/>
        <v>1480</v>
      </c>
      <c r="L79" s="22" t="str">
        <f t="shared" si="2"/>
        <v> </v>
      </c>
      <c r="M79" s="8"/>
      <c r="N79" s="8"/>
    </row>
    <row r="80" spans="1:14" ht="11.25">
      <c r="A80" s="21">
        <f>'III-2-tab03'!$A83</f>
        <v>72</v>
      </c>
      <c r="B80" s="4" t="s">
        <v>59</v>
      </c>
      <c r="C80" s="43">
        <v>328</v>
      </c>
      <c r="D80" s="22" t="s">
        <v>144</v>
      </c>
      <c r="E80" s="8">
        <v>534</v>
      </c>
      <c r="F80" s="12" t="s">
        <v>144</v>
      </c>
      <c r="G80" s="43">
        <v>0</v>
      </c>
      <c r="H80" s="22" t="s">
        <v>144</v>
      </c>
      <c r="I80" s="8">
        <v>43</v>
      </c>
      <c r="J80" s="12" t="s">
        <v>144</v>
      </c>
      <c r="K80" s="51">
        <f t="shared" si="3"/>
        <v>905</v>
      </c>
      <c r="L80" s="22" t="str">
        <f t="shared" si="2"/>
        <v> </v>
      </c>
      <c r="M80" s="8"/>
      <c r="N80" s="8"/>
    </row>
    <row r="81" spans="1:14" ht="11.25">
      <c r="A81" s="21">
        <f>'III-2-tab03'!$A84</f>
        <v>73</v>
      </c>
      <c r="B81" s="4" t="s">
        <v>60</v>
      </c>
      <c r="C81" s="43">
        <v>387</v>
      </c>
      <c r="D81" s="22" t="s">
        <v>100</v>
      </c>
      <c r="E81" s="8">
        <v>705.0032593924426</v>
      </c>
      <c r="F81" s="12" t="s">
        <v>100</v>
      </c>
      <c r="G81" s="43">
        <v>0</v>
      </c>
      <c r="H81" s="22" t="s">
        <v>144</v>
      </c>
      <c r="I81" s="8">
        <v>450</v>
      </c>
      <c r="J81" s="12" t="s">
        <v>100</v>
      </c>
      <c r="K81" s="51">
        <f t="shared" si="3"/>
        <v>1542.0032593924425</v>
      </c>
      <c r="L81" s="22" t="str">
        <f t="shared" si="2"/>
        <v>(e)</v>
      </c>
      <c r="M81" s="8"/>
      <c r="N81" s="8"/>
    </row>
    <row r="82" spans="1:14" ht="11.25">
      <c r="A82" s="21">
        <f>'III-2-tab03'!$A85</f>
        <v>74</v>
      </c>
      <c r="B82" s="4" t="s">
        <v>129</v>
      </c>
      <c r="C82" s="43">
        <v>2280</v>
      </c>
      <c r="D82" s="22" t="s">
        <v>144</v>
      </c>
      <c r="E82" s="8">
        <v>896</v>
      </c>
      <c r="F82" s="12" t="s">
        <v>144</v>
      </c>
      <c r="G82" s="43">
        <v>0</v>
      </c>
      <c r="H82" s="22" t="s">
        <v>144</v>
      </c>
      <c r="I82" s="8">
        <v>0</v>
      </c>
      <c r="J82" s="12" t="s">
        <v>144</v>
      </c>
      <c r="K82" s="51">
        <f t="shared" si="3"/>
        <v>3176</v>
      </c>
      <c r="L82" s="22" t="str">
        <f t="shared" si="2"/>
        <v> </v>
      </c>
      <c r="M82" s="8"/>
      <c r="N82" s="8"/>
    </row>
    <row r="83" spans="1:14" ht="11.25">
      <c r="A83" s="21">
        <f>'III-2-tab03'!$A86</f>
        <v>75</v>
      </c>
      <c r="B83" s="4" t="s">
        <v>61</v>
      </c>
      <c r="C83" s="43">
        <v>21514</v>
      </c>
      <c r="D83" s="22" t="s">
        <v>144</v>
      </c>
      <c r="E83" s="8">
        <v>3763</v>
      </c>
      <c r="F83" s="12" t="s">
        <v>100</v>
      </c>
      <c r="G83" s="43">
        <v>2196</v>
      </c>
      <c r="H83" s="22" t="s">
        <v>144</v>
      </c>
      <c r="I83" s="8">
        <v>0</v>
      </c>
      <c r="J83" s="12" t="s">
        <v>144</v>
      </c>
      <c r="K83" s="51">
        <f t="shared" si="3"/>
        <v>27473</v>
      </c>
      <c r="L83" s="22" t="str">
        <f t="shared" si="2"/>
        <v>(e)</v>
      </c>
      <c r="M83" s="8"/>
      <c r="N83" s="8"/>
    </row>
    <row r="84" spans="1:14" ht="11.25">
      <c r="A84" s="21">
        <f>'III-2-tab03'!$A87</f>
        <v>76</v>
      </c>
      <c r="B84" s="4" t="s">
        <v>130</v>
      </c>
      <c r="C84" s="43">
        <v>2100</v>
      </c>
      <c r="D84" s="22" t="s">
        <v>144</v>
      </c>
      <c r="E84" s="8">
        <v>1690</v>
      </c>
      <c r="F84" s="12" t="s">
        <v>144</v>
      </c>
      <c r="G84" s="43">
        <v>20</v>
      </c>
      <c r="H84" s="22" t="s">
        <v>144</v>
      </c>
      <c r="I84" s="8">
        <v>251</v>
      </c>
      <c r="J84" s="12" t="s">
        <v>144</v>
      </c>
      <c r="K84" s="51">
        <f t="shared" si="3"/>
        <v>4061</v>
      </c>
      <c r="L84" s="22" t="str">
        <f t="shared" si="2"/>
        <v> </v>
      </c>
      <c r="M84" s="8"/>
      <c r="N84" s="8"/>
    </row>
    <row r="85" spans="1:14" ht="11.25">
      <c r="A85" s="21">
        <f>'III-2-tab03'!$A88</f>
        <v>77</v>
      </c>
      <c r="B85" s="4" t="s">
        <v>131</v>
      </c>
      <c r="C85" s="43">
        <v>2533</v>
      </c>
      <c r="D85" s="22" t="s">
        <v>144</v>
      </c>
      <c r="E85" s="8">
        <v>1499</v>
      </c>
      <c r="F85" s="12" t="s">
        <v>144</v>
      </c>
      <c r="G85" s="43">
        <v>60</v>
      </c>
      <c r="H85" s="22" t="s">
        <v>144</v>
      </c>
      <c r="I85" s="8">
        <v>0</v>
      </c>
      <c r="J85" s="12" t="s">
        <v>144</v>
      </c>
      <c r="K85" s="51">
        <f t="shared" si="3"/>
        <v>4092</v>
      </c>
      <c r="L85" s="22" t="str">
        <f t="shared" si="2"/>
        <v> </v>
      </c>
      <c r="M85" s="8"/>
      <c r="N85" s="8"/>
    </row>
    <row r="86" spans="1:14" ht="11.25">
      <c r="A86" s="21">
        <f>'III-2-tab03'!$A89</f>
        <v>78</v>
      </c>
      <c r="B86" s="4" t="s">
        <v>62</v>
      </c>
      <c r="C86" s="43">
        <v>6859</v>
      </c>
      <c r="D86" s="22" t="s">
        <v>144</v>
      </c>
      <c r="E86" s="8">
        <v>1880</v>
      </c>
      <c r="F86" s="12" t="s">
        <v>144</v>
      </c>
      <c r="G86" s="43">
        <v>120</v>
      </c>
      <c r="H86" s="22" t="s">
        <v>144</v>
      </c>
      <c r="I86" s="8">
        <v>0</v>
      </c>
      <c r="J86" s="12" t="s">
        <v>144</v>
      </c>
      <c r="K86" s="51">
        <f t="shared" si="3"/>
        <v>8859</v>
      </c>
      <c r="L86" s="22" t="str">
        <f t="shared" si="2"/>
        <v> </v>
      </c>
      <c r="M86" s="8"/>
      <c r="N86" s="8"/>
    </row>
    <row r="87" spans="1:14" ht="11.25">
      <c r="A87" s="21">
        <f>'III-2-tab03'!$A90</f>
        <v>79</v>
      </c>
      <c r="B87" s="4" t="s">
        <v>132</v>
      </c>
      <c r="C87" s="43">
        <v>294</v>
      </c>
      <c r="D87" s="22" t="s">
        <v>144</v>
      </c>
      <c r="E87" s="8">
        <v>178</v>
      </c>
      <c r="F87" s="12" t="s">
        <v>144</v>
      </c>
      <c r="G87" s="43">
        <v>0</v>
      </c>
      <c r="H87" s="22" t="s">
        <v>144</v>
      </c>
      <c r="I87" s="8">
        <v>327</v>
      </c>
      <c r="J87" s="12" t="s">
        <v>144</v>
      </c>
      <c r="K87" s="51">
        <f t="shared" si="3"/>
        <v>799</v>
      </c>
      <c r="L87" s="22" t="str">
        <f t="shared" si="2"/>
        <v> </v>
      </c>
      <c r="M87" s="8"/>
      <c r="N87" s="8"/>
    </row>
    <row r="88" spans="1:14" ht="11.25">
      <c r="A88" s="21">
        <f>'III-2-tab03'!$A91</f>
        <v>80</v>
      </c>
      <c r="B88" s="4" t="s">
        <v>63</v>
      </c>
      <c r="C88" s="43">
        <v>0</v>
      </c>
      <c r="D88" s="22" t="s">
        <v>144</v>
      </c>
      <c r="E88" s="8">
        <v>37</v>
      </c>
      <c r="F88" s="12" t="s">
        <v>144</v>
      </c>
      <c r="G88" s="43">
        <v>61</v>
      </c>
      <c r="H88" s="22" t="s">
        <v>144</v>
      </c>
      <c r="I88" s="8">
        <v>1063</v>
      </c>
      <c r="J88" s="12" t="s">
        <v>144</v>
      </c>
      <c r="K88" s="51">
        <f t="shared" si="3"/>
        <v>1161</v>
      </c>
      <c r="L88" s="22" t="str">
        <f t="shared" si="2"/>
        <v> </v>
      </c>
      <c r="M88" s="8"/>
      <c r="N88" s="8"/>
    </row>
    <row r="89" spans="1:14" ht="11.25">
      <c r="A89" s="21">
        <f>'III-2-tab03'!$A92</f>
        <v>81</v>
      </c>
      <c r="B89" s="4" t="s">
        <v>64</v>
      </c>
      <c r="C89" s="43">
        <v>40</v>
      </c>
      <c r="D89" s="22" t="s">
        <v>144</v>
      </c>
      <c r="E89" s="8">
        <v>148</v>
      </c>
      <c r="F89" s="12" t="s">
        <v>144</v>
      </c>
      <c r="G89" s="43">
        <v>0</v>
      </c>
      <c r="H89" s="22" t="s">
        <v>144</v>
      </c>
      <c r="I89" s="8">
        <v>1196</v>
      </c>
      <c r="J89" s="12" t="s">
        <v>144</v>
      </c>
      <c r="K89" s="51">
        <f t="shared" si="3"/>
        <v>1384</v>
      </c>
      <c r="L89" s="22" t="str">
        <f t="shared" si="2"/>
        <v> </v>
      </c>
      <c r="M89" s="8"/>
      <c r="N89" s="8"/>
    </row>
    <row r="90" spans="1:14" ht="11.25">
      <c r="A90" s="21">
        <f>'III-2-tab03'!$A93</f>
        <v>82</v>
      </c>
      <c r="B90" s="4" t="s">
        <v>133</v>
      </c>
      <c r="C90" s="43">
        <v>273</v>
      </c>
      <c r="D90" s="22" t="s">
        <v>144</v>
      </c>
      <c r="E90" s="8">
        <v>101</v>
      </c>
      <c r="F90" s="12" t="s">
        <v>144</v>
      </c>
      <c r="G90" s="43">
        <v>0</v>
      </c>
      <c r="H90" s="22" t="s">
        <v>144</v>
      </c>
      <c r="I90" s="8">
        <v>156</v>
      </c>
      <c r="J90" s="12" t="s">
        <v>144</v>
      </c>
      <c r="K90" s="51">
        <f t="shared" si="3"/>
        <v>530</v>
      </c>
      <c r="L90" s="22" t="str">
        <f t="shared" si="2"/>
        <v> </v>
      </c>
      <c r="M90" s="8"/>
      <c r="N90" s="8"/>
    </row>
    <row r="91" spans="1:14" ht="11.25">
      <c r="A91" s="21">
        <f>'III-2-tab03'!$A94</f>
        <v>83</v>
      </c>
      <c r="B91" s="4" t="s">
        <v>65</v>
      </c>
      <c r="C91" s="43">
        <v>2876</v>
      </c>
      <c r="D91" s="22" t="s">
        <v>144</v>
      </c>
      <c r="E91" s="8">
        <v>910</v>
      </c>
      <c r="F91" s="12" t="s">
        <v>144</v>
      </c>
      <c r="G91" s="43">
        <v>226</v>
      </c>
      <c r="H91" s="22" t="s">
        <v>144</v>
      </c>
      <c r="I91" s="8">
        <v>583</v>
      </c>
      <c r="J91" s="12" t="s">
        <v>144</v>
      </c>
      <c r="K91" s="51">
        <f t="shared" si="3"/>
        <v>4595</v>
      </c>
      <c r="L91" s="22" t="str">
        <f t="shared" si="2"/>
        <v> </v>
      </c>
      <c r="M91" s="8"/>
      <c r="N91" s="8"/>
    </row>
    <row r="92" spans="1:14" ht="11.25">
      <c r="A92" s="21">
        <f>'III-2-tab03'!$A95</f>
        <v>84</v>
      </c>
      <c r="B92" s="4" t="s">
        <v>66</v>
      </c>
      <c r="C92" s="43">
        <v>945</v>
      </c>
      <c r="D92" s="22" t="s">
        <v>144</v>
      </c>
      <c r="E92" s="8">
        <v>367</v>
      </c>
      <c r="F92" s="12" t="s">
        <v>144</v>
      </c>
      <c r="G92" s="43">
        <v>43</v>
      </c>
      <c r="H92" s="22" t="s">
        <v>144</v>
      </c>
      <c r="I92" s="8">
        <v>1484</v>
      </c>
      <c r="J92" s="12" t="s">
        <v>144</v>
      </c>
      <c r="K92" s="51">
        <f t="shared" si="3"/>
        <v>2839</v>
      </c>
      <c r="L92" s="22" t="str">
        <f t="shared" si="2"/>
        <v> </v>
      </c>
      <c r="M92" s="8"/>
      <c r="N92" s="8"/>
    </row>
    <row r="93" spans="1:14" ht="11.25">
      <c r="A93" s="21">
        <f>'III-2-tab03'!$A96</f>
        <v>85</v>
      </c>
      <c r="B93" s="4" t="s">
        <v>67</v>
      </c>
      <c r="C93" s="43">
        <v>1066</v>
      </c>
      <c r="D93" s="22" t="s">
        <v>144</v>
      </c>
      <c r="E93" s="8">
        <v>104</v>
      </c>
      <c r="F93" s="12" t="s">
        <v>100</v>
      </c>
      <c r="G93" s="43">
        <v>0</v>
      </c>
      <c r="H93" s="22" t="s">
        <v>144</v>
      </c>
      <c r="I93" s="8">
        <v>0</v>
      </c>
      <c r="J93" s="12" t="s">
        <v>144</v>
      </c>
      <c r="K93" s="51">
        <f t="shared" si="3"/>
        <v>1170</v>
      </c>
      <c r="L93" s="22" t="str">
        <f t="shared" si="2"/>
        <v>(e)</v>
      </c>
      <c r="M93" s="8"/>
      <c r="N93" s="8"/>
    </row>
    <row r="94" spans="1:14" ht="11.25">
      <c r="A94" s="21">
        <f>'III-2-tab03'!$A97</f>
        <v>86</v>
      </c>
      <c r="B94" s="4" t="s">
        <v>68</v>
      </c>
      <c r="C94" s="43">
        <v>168</v>
      </c>
      <c r="D94" s="22" t="s">
        <v>144</v>
      </c>
      <c r="E94" s="8">
        <v>146</v>
      </c>
      <c r="F94" s="12" t="s">
        <v>144</v>
      </c>
      <c r="G94" s="43">
        <v>0</v>
      </c>
      <c r="H94" s="22" t="s">
        <v>144</v>
      </c>
      <c r="I94" s="8">
        <v>953</v>
      </c>
      <c r="J94" s="12" t="s">
        <v>144</v>
      </c>
      <c r="K94" s="51">
        <f t="shared" si="3"/>
        <v>1267</v>
      </c>
      <c r="L94" s="22" t="str">
        <f t="shared" si="2"/>
        <v> </v>
      </c>
      <c r="M94" s="8"/>
      <c r="N94" s="8"/>
    </row>
    <row r="95" spans="1:14" ht="11.25">
      <c r="A95" s="21">
        <f>'III-2-tab03'!$A98</f>
        <v>87</v>
      </c>
      <c r="B95" s="4" t="s">
        <v>134</v>
      </c>
      <c r="C95" s="43">
        <v>0</v>
      </c>
      <c r="D95" s="22" t="s">
        <v>144</v>
      </c>
      <c r="E95" s="8">
        <v>60</v>
      </c>
      <c r="F95" s="12" t="s">
        <v>144</v>
      </c>
      <c r="G95" s="43">
        <v>20</v>
      </c>
      <c r="H95" s="22" t="s">
        <v>144</v>
      </c>
      <c r="I95" s="8">
        <v>1140</v>
      </c>
      <c r="J95" s="12" t="s">
        <v>144</v>
      </c>
      <c r="K95" s="51">
        <f t="shared" si="3"/>
        <v>1220</v>
      </c>
      <c r="L95" s="22" t="str">
        <f t="shared" si="2"/>
        <v> </v>
      </c>
      <c r="M95" s="8"/>
      <c r="N95" s="8"/>
    </row>
    <row r="96" spans="1:14" ht="11.25">
      <c r="A96" s="21">
        <f>'III-2-tab03'!$A99</f>
        <v>88</v>
      </c>
      <c r="B96" s="4" t="s">
        <v>69</v>
      </c>
      <c r="C96" s="43">
        <v>0</v>
      </c>
      <c r="D96" s="22" t="s">
        <v>144</v>
      </c>
      <c r="E96" s="8">
        <v>244</v>
      </c>
      <c r="F96" s="12" t="s">
        <v>144</v>
      </c>
      <c r="G96" s="43">
        <v>0</v>
      </c>
      <c r="H96" s="22" t="s">
        <v>144</v>
      </c>
      <c r="I96" s="8">
        <v>562</v>
      </c>
      <c r="J96" s="12" t="s">
        <v>144</v>
      </c>
      <c r="K96" s="51">
        <f t="shared" si="3"/>
        <v>806</v>
      </c>
      <c r="L96" s="22" t="str">
        <f t="shared" si="2"/>
        <v> </v>
      </c>
      <c r="M96" s="8"/>
      <c r="N96" s="8"/>
    </row>
    <row r="97" spans="1:14" ht="11.25">
      <c r="A97" s="21">
        <f>'III-2-tab03'!$A100</f>
        <v>89</v>
      </c>
      <c r="B97" s="4" t="s">
        <v>70</v>
      </c>
      <c r="C97" s="43">
        <v>630</v>
      </c>
      <c r="D97" s="22" t="s">
        <v>144</v>
      </c>
      <c r="E97" s="8">
        <v>394</v>
      </c>
      <c r="F97" s="12" t="s">
        <v>144</v>
      </c>
      <c r="G97" s="43">
        <v>0</v>
      </c>
      <c r="H97" s="22" t="s">
        <v>144</v>
      </c>
      <c r="I97" s="8">
        <v>0</v>
      </c>
      <c r="J97" s="12" t="s">
        <v>144</v>
      </c>
      <c r="K97" s="51">
        <f t="shared" si="3"/>
        <v>1024</v>
      </c>
      <c r="L97" s="22" t="str">
        <f t="shared" si="2"/>
        <v> </v>
      </c>
      <c r="M97" s="8"/>
      <c r="N97" s="8"/>
    </row>
    <row r="98" spans="1:14" ht="11.25">
      <c r="A98" s="21">
        <f>'III-2-tab03'!$A101</f>
        <v>90</v>
      </c>
      <c r="B98" s="4" t="s">
        <v>71</v>
      </c>
      <c r="C98" s="43">
        <v>330</v>
      </c>
      <c r="D98" s="22" t="s">
        <v>100</v>
      </c>
      <c r="E98" s="8">
        <v>142</v>
      </c>
      <c r="F98" s="12" t="s">
        <v>100</v>
      </c>
      <c r="G98" s="43">
        <v>0</v>
      </c>
      <c r="H98" s="22" t="s">
        <v>100</v>
      </c>
      <c r="I98" s="8">
        <v>40</v>
      </c>
      <c r="J98" s="12" t="s">
        <v>100</v>
      </c>
      <c r="K98" s="51">
        <f t="shared" si="3"/>
        <v>512</v>
      </c>
      <c r="L98" s="22" t="str">
        <f t="shared" si="2"/>
        <v>(e)</v>
      </c>
      <c r="M98" s="8"/>
      <c r="N98" s="8"/>
    </row>
    <row r="99" spans="1:14" ht="11.25">
      <c r="A99" s="21">
        <f>'III-2-tab03'!$A102</f>
        <v>91</v>
      </c>
      <c r="B99" s="4" t="s">
        <v>72</v>
      </c>
      <c r="C99" s="43">
        <v>3853</v>
      </c>
      <c r="D99" s="22" t="s">
        <v>144</v>
      </c>
      <c r="E99" s="8">
        <v>1657</v>
      </c>
      <c r="F99" s="12" t="s">
        <v>144</v>
      </c>
      <c r="G99" s="43">
        <v>0</v>
      </c>
      <c r="H99" s="22" t="s">
        <v>144</v>
      </c>
      <c r="I99" s="8">
        <v>0</v>
      </c>
      <c r="J99" s="12" t="s">
        <v>144</v>
      </c>
      <c r="K99" s="51">
        <f t="shared" si="3"/>
        <v>5510</v>
      </c>
      <c r="L99" s="22" t="str">
        <f t="shared" si="2"/>
        <v> </v>
      </c>
      <c r="M99" s="8"/>
      <c r="N99" s="8"/>
    </row>
    <row r="100" spans="1:14" ht="11.25">
      <c r="A100" s="21">
        <f>'III-2-tab03'!$A103</f>
        <v>92</v>
      </c>
      <c r="B100" s="4" t="s">
        <v>135</v>
      </c>
      <c r="C100" s="43">
        <v>19667</v>
      </c>
      <c r="D100" s="22" t="s">
        <v>144</v>
      </c>
      <c r="E100" s="8">
        <v>1490</v>
      </c>
      <c r="F100" s="12" t="s">
        <v>144</v>
      </c>
      <c r="G100" s="43">
        <v>975</v>
      </c>
      <c r="H100" s="22" t="s">
        <v>144</v>
      </c>
      <c r="I100" s="8">
        <v>0</v>
      </c>
      <c r="J100" s="12" t="s">
        <v>144</v>
      </c>
      <c r="K100" s="51">
        <f t="shared" si="3"/>
        <v>22132</v>
      </c>
      <c r="L100" s="22" t="str">
        <f t="shared" si="2"/>
        <v> </v>
      </c>
      <c r="M100" s="8"/>
      <c r="N100" s="8"/>
    </row>
    <row r="101" spans="1:14" ht="11.25">
      <c r="A101" s="21">
        <f>'III-2-tab03'!$A104</f>
        <v>93</v>
      </c>
      <c r="B101" s="4" t="s">
        <v>136</v>
      </c>
      <c r="C101" s="43">
        <v>8111</v>
      </c>
      <c r="D101" s="22" t="s">
        <v>144</v>
      </c>
      <c r="E101" s="8">
        <v>1404</v>
      </c>
      <c r="F101" s="12" t="s">
        <v>144</v>
      </c>
      <c r="G101" s="43">
        <v>30</v>
      </c>
      <c r="H101" s="22" t="s">
        <v>144</v>
      </c>
      <c r="I101" s="8">
        <v>0</v>
      </c>
      <c r="J101" s="12" t="s">
        <v>144</v>
      </c>
      <c r="K101" s="51">
        <f t="shared" si="3"/>
        <v>9545</v>
      </c>
      <c r="L101" s="22" t="str">
        <f t="shared" si="2"/>
        <v> </v>
      </c>
      <c r="M101" s="8"/>
      <c r="N101" s="8"/>
    </row>
    <row r="102" spans="1:14" ht="11.25">
      <c r="A102" s="21">
        <f>'III-2-tab03'!$A105</f>
        <v>94</v>
      </c>
      <c r="B102" s="4" t="s">
        <v>137</v>
      </c>
      <c r="C102" s="43">
        <v>9909</v>
      </c>
      <c r="D102" s="22" t="s">
        <v>100</v>
      </c>
      <c r="E102" s="8">
        <v>1254</v>
      </c>
      <c r="F102" s="12" t="s">
        <v>144</v>
      </c>
      <c r="G102" s="43">
        <v>35</v>
      </c>
      <c r="H102" s="22" t="s">
        <v>144</v>
      </c>
      <c r="I102" s="8">
        <v>0</v>
      </c>
      <c r="J102" s="12" t="s">
        <v>144</v>
      </c>
      <c r="K102" s="51">
        <f t="shared" si="3"/>
        <v>11198</v>
      </c>
      <c r="L102" s="22" t="str">
        <f t="shared" si="2"/>
        <v>(e)</v>
      </c>
      <c r="M102" s="8"/>
      <c r="N102" s="8"/>
    </row>
    <row r="103" spans="1:14" ht="11.25">
      <c r="A103" s="21">
        <f>'III-2-tab03'!$A106</f>
        <v>95</v>
      </c>
      <c r="B103" s="4" t="s">
        <v>138</v>
      </c>
      <c r="C103" s="234">
        <v>2693</v>
      </c>
      <c r="D103" s="235" t="s">
        <v>144</v>
      </c>
      <c r="E103" s="236">
        <v>1141</v>
      </c>
      <c r="F103" s="237" t="s">
        <v>144</v>
      </c>
      <c r="G103" s="234">
        <v>0</v>
      </c>
      <c r="H103" s="235" t="s">
        <v>144</v>
      </c>
      <c r="I103" s="236">
        <v>161</v>
      </c>
      <c r="J103" s="237" t="s">
        <v>144</v>
      </c>
      <c r="K103" s="238">
        <f t="shared" si="3"/>
        <v>3995</v>
      </c>
      <c r="L103" s="235" t="str">
        <f t="shared" si="2"/>
        <v> </v>
      </c>
      <c r="M103" s="8"/>
      <c r="N103" s="8"/>
    </row>
    <row r="104" spans="1:14" ht="11.25">
      <c r="A104" s="239">
        <f>'III-2-tab03'!$A107</f>
        <v>971</v>
      </c>
      <c r="B104" s="240" t="s">
        <v>73</v>
      </c>
      <c r="C104" s="241">
        <v>2424</v>
      </c>
      <c r="D104" s="242" t="s">
        <v>144</v>
      </c>
      <c r="E104" s="243">
        <v>83</v>
      </c>
      <c r="F104" s="244" t="s">
        <v>144</v>
      </c>
      <c r="G104" s="241">
        <v>456</v>
      </c>
      <c r="H104" s="242" t="s">
        <v>144</v>
      </c>
      <c r="I104" s="243">
        <v>0</v>
      </c>
      <c r="J104" s="244" t="s">
        <v>144</v>
      </c>
      <c r="K104" s="245">
        <f t="shared" si="3"/>
        <v>2963</v>
      </c>
      <c r="L104" s="242" t="str">
        <f t="shared" si="2"/>
        <v> </v>
      </c>
      <c r="M104" s="8"/>
      <c r="N104" s="8"/>
    </row>
    <row r="105" spans="1:14" ht="11.25">
      <c r="A105" s="21">
        <f>'III-2-tab03'!$A108</f>
        <v>972</v>
      </c>
      <c r="B105" s="4" t="s">
        <v>74</v>
      </c>
      <c r="C105" s="43">
        <v>1711</v>
      </c>
      <c r="D105" s="22" t="s">
        <v>144</v>
      </c>
      <c r="E105" s="8">
        <v>50</v>
      </c>
      <c r="F105" s="12" t="s">
        <v>144</v>
      </c>
      <c r="G105" s="43">
        <v>520</v>
      </c>
      <c r="H105" s="22" t="s">
        <v>144</v>
      </c>
      <c r="I105" s="8">
        <v>465</v>
      </c>
      <c r="J105" s="12" t="s">
        <v>144</v>
      </c>
      <c r="K105" s="51">
        <f t="shared" si="3"/>
        <v>2746</v>
      </c>
      <c r="L105" s="22" t="str">
        <f t="shared" si="2"/>
        <v> </v>
      </c>
      <c r="M105" s="8"/>
      <c r="N105" s="8"/>
    </row>
    <row r="106" spans="1:14" ht="11.25">
      <c r="A106" s="21">
        <f>'III-2-tab03'!$A109</f>
        <v>973</v>
      </c>
      <c r="B106" s="4" t="s">
        <v>139</v>
      </c>
      <c r="C106" s="43">
        <v>349</v>
      </c>
      <c r="D106" s="22" t="s">
        <v>144</v>
      </c>
      <c r="E106" s="8">
        <v>0</v>
      </c>
      <c r="F106" s="12" t="s">
        <v>144</v>
      </c>
      <c r="G106" s="43">
        <v>95</v>
      </c>
      <c r="H106" s="22" t="s">
        <v>144</v>
      </c>
      <c r="I106" s="8">
        <v>465</v>
      </c>
      <c r="J106" s="12" t="s">
        <v>144</v>
      </c>
      <c r="K106" s="51">
        <f t="shared" si="3"/>
        <v>909</v>
      </c>
      <c r="L106" s="22" t="str">
        <f t="shared" si="2"/>
        <v> </v>
      </c>
      <c r="M106" s="8"/>
      <c r="N106" s="8"/>
    </row>
    <row r="107" spans="1:14" ht="11.25">
      <c r="A107" s="18">
        <v>974</v>
      </c>
      <c r="B107" s="24" t="s">
        <v>75</v>
      </c>
      <c r="C107" s="44">
        <v>1959</v>
      </c>
      <c r="D107" s="23" t="s">
        <v>144</v>
      </c>
      <c r="E107" s="26">
        <v>80</v>
      </c>
      <c r="F107" s="37" t="s">
        <v>144</v>
      </c>
      <c r="G107" s="44">
        <v>1484</v>
      </c>
      <c r="H107" s="23" t="s">
        <v>144</v>
      </c>
      <c r="I107" s="26">
        <v>20</v>
      </c>
      <c r="J107" s="37" t="s">
        <v>144</v>
      </c>
      <c r="K107" s="52">
        <f t="shared" si="3"/>
        <v>3543</v>
      </c>
      <c r="L107" s="23" t="str">
        <f t="shared" si="2"/>
        <v> </v>
      </c>
      <c r="M107" s="8"/>
      <c r="N107" s="8"/>
    </row>
    <row r="108" spans="3:12" ht="11.25">
      <c r="C108" s="152"/>
      <c r="D108" s="153"/>
      <c r="E108" s="70"/>
      <c r="F108" s="154"/>
      <c r="G108" s="70"/>
      <c r="H108" s="153"/>
      <c r="I108" s="70"/>
      <c r="J108" s="153"/>
      <c r="K108" s="4"/>
      <c r="L108" s="10"/>
    </row>
    <row r="109" spans="1:12" ht="11.25">
      <c r="A109" s="554" t="s">
        <v>78</v>
      </c>
      <c r="B109" s="555"/>
      <c r="C109" s="48">
        <f>SUM(C5:C103)</f>
        <v>148071</v>
      </c>
      <c r="D109" s="157"/>
      <c r="E109" s="45">
        <f>SUM(E5:E103)</f>
        <v>55881.00325939244</v>
      </c>
      <c r="F109" s="155"/>
      <c r="G109" s="48">
        <f>SUM(G5:G103)</f>
        <v>7834</v>
      </c>
      <c r="H109" s="157"/>
      <c r="I109" s="45">
        <f>SUM(I5:I103)</f>
        <v>52210</v>
      </c>
      <c r="J109" s="155"/>
      <c r="K109" s="48">
        <f>SUM(K5:K103)</f>
        <v>263996.00325939246</v>
      </c>
      <c r="L109" s="20"/>
    </row>
    <row r="110" spans="1:12" ht="12.75" customHeight="1">
      <c r="A110" s="586" t="s">
        <v>95</v>
      </c>
      <c r="B110" s="587"/>
      <c r="C110" s="49">
        <f>SUM(C104:C107)</f>
        <v>6443</v>
      </c>
      <c r="D110" s="158"/>
      <c r="E110" s="46">
        <f>SUM(E104:E107)</f>
        <v>213</v>
      </c>
      <c r="F110" s="153"/>
      <c r="G110" s="49">
        <f>SUM(G104:G107)</f>
        <v>2555</v>
      </c>
      <c r="H110" s="158"/>
      <c r="I110" s="46">
        <f>SUM(I104:I107)</f>
        <v>950</v>
      </c>
      <c r="J110" s="153"/>
      <c r="K110" s="49">
        <f>SUM(K104:K107)</f>
        <v>10161</v>
      </c>
      <c r="L110" s="22"/>
    </row>
    <row r="111" spans="1:12" ht="11.25">
      <c r="A111" s="551" t="s">
        <v>79</v>
      </c>
      <c r="B111" s="552"/>
      <c r="C111" s="50">
        <f>C109+C110</f>
        <v>154514</v>
      </c>
      <c r="D111" s="159"/>
      <c r="E111" s="47">
        <f>E109+E110</f>
        <v>56094.00325939244</v>
      </c>
      <c r="F111" s="156"/>
      <c r="G111" s="50">
        <f>G109+G110</f>
        <v>10389</v>
      </c>
      <c r="H111" s="159"/>
      <c r="I111" s="47">
        <f>I109+I110</f>
        <v>53160</v>
      </c>
      <c r="J111" s="156"/>
      <c r="K111" s="50">
        <f>K109+K110</f>
        <v>274157.00325939246</v>
      </c>
      <c r="L111" s="23"/>
    </row>
    <row r="112" spans="1:12" ht="11.25">
      <c r="A112" s="557" t="s">
        <v>84</v>
      </c>
      <c r="B112" s="557"/>
      <c r="C112" s="4"/>
      <c r="D112" s="10"/>
      <c r="E112" s="4"/>
      <c r="F112" s="10"/>
      <c r="G112" s="4"/>
      <c r="H112" s="10"/>
      <c r="I112" s="4"/>
      <c r="J112" s="10"/>
      <c r="K112" s="4"/>
      <c r="L112" s="10"/>
    </row>
    <row r="113" spans="1:12" ht="11.25">
      <c r="A113" s="4"/>
      <c r="B113" s="11"/>
      <c r="C113" s="11"/>
      <c r="D113" s="15"/>
      <c r="E113" s="11"/>
      <c r="F113" s="15"/>
      <c r="G113" s="11"/>
      <c r="H113" s="15"/>
      <c r="I113" s="11"/>
      <c r="J113" s="15"/>
      <c r="K113" s="13"/>
      <c r="L113" s="14"/>
    </row>
    <row r="114" spans="1:12" ht="11.25">
      <c r="A114" s="4"/>
      <c r="B114" s="11"/>
      <c r="C114" s="11"/>
      <c r="D114" s="15"/>
      <c r="E114" s="11"/>
      <c r="F114" s="15"/>
      <c r="G114" s="11"/>
      <c r="H114" s="15"/>
      <c r="I114" s="11"/>
      <c r="J114" s="15"/>
      <c r="K114" s="11"/>
      <c r="L114" s="15"/>
    </row>
    <row r="115" spans="1:12" ht="11.25">
      <c r="A115" s="4"/>
      <c r="B115" s="4"/>
      <c r="C115" s="4"/>
      <c r="D115" s="10"/>
      <c r="E115" s="4"/>
      <c r="F115" s="10"/>
      <c r="G115" s="4"/>
      <c r="H115" s="10"/>
      <c r="I115" s="4"/>
      <c r="J115" s="10"/>
      <c r="K115" s="4"/>
      <c r="L115" s="10"/>
    </row>
    <row r="116" spans="1:12" ht="11.25">
      <c r="A116" s="4"/>
      <c r="B116" s="4"/>
      <c r="C116" s="4"/>
      <c r="D116" s="10"/>
      <c r="E116" s="4"/>
      <c r="F116" s="10"/>
      <c r="G116" s="4"/>
      <c r="H116" s="10"/>
      <c r="I116" s="4"/>
      <c r="J116" s="10"/>
      <c r="K116" s="6"/>
      <c r="L116" s="10"/>
    </row>
    <row r="117" spans="1:12" ht="11.25">
      <c r="A117" s="4"/>
      <c r="B117" s="4"/>
      <c r="C117" s="4"/>
      <c r="D117" s="10"/>
      <c r="E117" s="4"/>
      <c r="F117" s="10"/>
      <c r="G117" s="4"/>
      <c r="H117" s="10"/>
      <c r="I117" s="4"/>
      <c r="J117" s="10"/>
      <c r="K117" s="6"/>
      <c r="L117" s="10"/>
    </row>
    <row r="118" spans="1:12" ht="11.25">
      <c r="A118" s="4"/>
      <c r="B118" s="4"/>
      <c r="C118" s="4"/>
      <c r="D118" s="10"/>
      <c r="E118" s="4"/>
      <c r="F118" s="10"/>
      <c r="G118" s="4"/>
      <c r="H118" s="10"/>
      <c r="I118" s="4"/>
      <c r="J118" s="10"/>
      <c r="K118" s="6"/>
      <c r="L118" s="10"/>
    </row>
    <row r="119" spans="1:12" ht="11.25">
      <c r="A119" s="4"/>
      <c r="B119" s="4"/>
      <c r="C119" s="4"/>
      <c r="D119" s="10"/>
      <c r="E119" s="4"/>
      <c r="F119" s="10"/>
      <c r="G119" s="4"/>
      <c r="H119" s="10"/>
      <c r="I119" s="4"/>
      <c r="J119" s="10"/>
      <c r="K119" s="6"/>
      <c r="L119" s="10"/>
    </row>
    <row r="120" spans="1:12" ht="11.25">
      <c r="A120" s="4"/>
      <c r="B120" s="4"/>
      <c r="C120" s="4"/>
      <c r="D120" s="10"/>
      <c r="E120" s="4"/>
      <c r="F120" s="10"/>
      <c r="G120" s="4"/>
      <c r="H120" s="10"/>
      <c r="I120" s="4"/>
      <c r="J120" s="10"/>
      <c r="K120" s="6"/>
      <c r="L120" s="10"/>
    </row>
    <row r="121" spans="1:12" ht="11.25">
      <c r="A121" s="4"/>
      <c r="B121" s="4"/>
      <c r="C121" s="4"/>
      <c r="D121" s="10"/>
      <c r="E121" s="4"/>
      <c r="F121" s="10"/>
      <c r="G121" s="4"/>
      <c r="H121" s="10"/>
      <c r="I121" s="4"/>
      <c r="J121" s="10"/>
      <c r="K121" s="6"/>
      <c r="L121" s="10"/>
    </row>
    <row r="122" spans="1:12" ht="11.25">
      <c r="A122" s="4"/>
      <c r="B122" s="4"/>
      <c r="C122" s="4"/>
      <c r="D122" s="10"/>
      <c r="E122" s="4"/>
      <c r="F122" s="10"/>
      <c r="G122" s="4"/>
      <c r="H122" s="10"/>
      <c r="I122" s="4"/>
      <c r="J122" s="10"/>
      <c r="K122" s="6"/>
      <c r="L122" s="10"/>
    </row>
    <row r="123" spans="1:12" ht="11.25">
      <c r="A123" s="4"/>
      <c r="B123" s="4"/>
      <c r="C123" s="4"/>
      <c r="D123" s="10"/>
      <c r="E123" s="4"/>
      <c r="F123" s="10"/>
      <c r="G123" s="4"/>
      <c r="H123" s="10"/>
      <c r="I123" s="4"/>
      <c r="J123" s="10"/>
      <c r="K123" s="6"/>
      <c r="L123" s="10"/>
    </row>
    <row r="124" spans="1:12" ht="11.25">
      <c r="A124" s="4"/>
      <c r="B124" s="4"/>
      <c r="C124" s="4"/>
      <c r="D124" s="10"/>
      <c r="E124" s="4"/>
      <c r="F124" s="10"/>
      <c r="G124" s="4"/>
      <c r="H124" s="10"/>
      <c r="I124" s="4"/>
      <c r="J124" s="10"/>
      <c r="K124" s="6"/>
      <c r="L124" s="10"/>
    </row>
    <row r="125" spans="1:12" ht="11.25">
      <c r="A125" s="4"/>
      <c r="B125" s="4"/>
      <c r="C125" s="4"/>
      <c r="D125" s="10"/>
      <c r="E125" s="4"/>
      <c r="F125" s="10"/>
      <c r="G125" s="4"/>
      <c r="H125" s="10"/>
      <c r="I125" s="4"/>
      <c r="J125" s="10"/>
      <c r="K125" s="6"/>
      <c r="L125" s="10"/>
    </row>
    <row r="126" spans="1:12" ht="11.25">
      <c r="A126" s="4"/>
      <c r="B126" s="4"/>
      <c r="C126" s="4"/>
      <c r="D126" s="10"/>
      <c r="E126" s="4"/>
      <c r="F126" s="10"/>
      <c r="G126" s="4"/>
      <c r="H126" s="10"/>
      <c r="I126" s="4"/>
      <c r="J126" s="10"/>
      <c r="K126" s="6"/>
      <c r="L126" s="10"/>
    </row>
    <row r="127" spans="1:12" ht="11.25">
      <c r="A127" s="4"/>
      <c r="B127" s="4"/>
      <c r="C127" s="4"/>
      <c r="D127" s="10"/>
      <c r="E127" s="4"/>
      <c r="F127" s="10"/>
      <c r="G127" s="4"/>
      <c r="H127" s="10"/>
      <c r="I127" s="4"/>
      <c r="J127" s="10"/>
      <c r="K127" s="6"/>
      <c r="L127" s="10"/>
    </row>
    <row r="128" spans="1:12" ht="11.25">
      <c r="A128" s="4"/>
      <c r="B128" s="4"/>
      <c r="C128" s="4"/>
      <c r="D128" s="10"/>
      <c r="E128" s="4"/>
      <c r="F128" s="10"/>
      <c r="G128" s="4"/>
      <c r="H128" s="10"/>
      <c r="I128" s="4"/>
      <c r="J128" s="10"/>
      <c r="K128" s="6"/>
      <c r="L128" s="10"/>
    </row>
    <row r="129" spans="1:12" ht="11.25">
      <c r="A129" s="4"/>
      <c r="B129" s="4"/>
      <c r="C129" s="4"/>
      <c r="D129" s="10"/>
      <c r="E129" s="4"/>
      <c r="F129" s="10"/>
      <c r="G129" s="4"/>
      <c r="H129" s="10"/>
      <c r="I129" s="4"/>
      <c r="J129" s="10"/>
      <c r="K129" s="6"/>
      <c r="L129" s="10"/>
    </row>
    <row r="130" spans="1:12" ht="11.25">
      <c r="A130" s="4"/>
      <c r="B130" s="4"/>
      <c r="C130" s="4"/>
      <c r="D130" s="10"/>
      <c r="E130" s="4"/>
      <c r="F130" s="10"/>
      <c r="G130" s="4"/>
      <c r="H130" s="10"/>
      <c r="I130" s="4"/>
      <c r="J130" s="10"/>
      <c r="K130" s="6"/>
      <c r="L130" s="10"/>
    </row>
    <row r="131" spans="1:12" ht="11.25">
      <c r="A131" s="4"/>
      <c r="B131" s="4"/>
      <c r="C131" s="4"/>
      <c r="D131" s="10"/>
      <c r="E131" s="4"/>
      <c r="F131" s="10"/>
      <c r="G131" s="4"/>
      <c r="H131" s="10"/>
      <c r="I131" s="4"/>
      <c r="J131" s="10"/>
      <c r="K131" s="6"/>
      <c r="L131" s="10"/>
    </row>
    <row r="132" spans="1:12" ht="11.25">
      <c r="A132" s="4"/>
      <c r="B132" s="4"/>
      <c r="C132" s="4"/>
      <c r="D132" s="10"/>
      <c r="E132" s="4"/>
      <c r="F132" s="10"/>
      <c r="G132" s="4"/>
      <c r="H132" s="10"/>
      <c r="I132" s="4"/>
      <c r="J132" s="10"/>
      <c r="K132" s="6"/>
      <c r="L132" s="10"/>
    </row>
    <row r="133" spans="1:12" ht="11.25">
      <c r="A133" s="4"/>
      <c r="B133" s="4"/>
      <c r="C133" s="4"/>
      <c r="D133" s="10"/>
      <c r="E133" s="4"/>
      <c r="F133" s="10"/>
      <c r="G133" s="4"/>
      <c r="H133" s="10"/>
      <c r="I133" s="4"/>
      <c r="J133" s="10"/>
      <c r="K133" s="6"/>
      <c r="L133" s="10"/>
    </row>
    <row r="134" spans="1:12" ht="11.25">
      <c r="A134" s="4"/>
      <c r="B134" s="4"/>
      <c r="C134" s="4"/>
      <c r="D134" s="10"/>
      <c r="E134" s="4"/>
      <c r="F134" s="10"/>
      <c r="G134" s="4"/>
      <c r="H134" s="10"/>
      <c r="I134" s="4"/>
      <c r="J134" s="10"/>
      <c r="K134" s="6"/>
      <c r="L134" s="10"/>
    </row>
    <row r="135" spans="1:12" ht="11.25">
      <c r="A135" s="4"/>
      <c r="B135" s="4"/>
      <c r="C135" s="4"/>
      <c r="D135" s="10"/>
      <c r="E135" s="4"/>
      <c r="F135" s="10"/>
      <c r="G135" s="4"/>
      <c r="H135" s="10"/>
      <c r="I135" s="4"/>
      <c r="J135" s="10"/>
      <c r="K135" s="6"/>
      <c r="L135" s="10"/>
    </row>
    <row r="136" spans="1:12" ht="11.25">
      <c r="A136" s="4"/>
      <c r="B136" s="4"/>
      <c r="C136" s="4"/>
      <c r="D136" s="10"/>
      <c r="E136" s="4"/>
      <c r="F136" s="10"/>
      <c r="G136" s="4"/>
      <c r="H136" s="10"/>
      <c r="I136" s="4"/>
      <c r="J136" s="10"/>
      <c r="K136" s="6"/>
      <c r="L136" s="10"/>
    </row>
    <row r="137" spans="1:12" ht="11.25">
      <c r="A137" s="4"/>
      <c r="B137" s="4"/>
      <c r="C137" s="4"/>
      <c r="D137" s="10"/>
      <c r="E137" s="4"/>
      <c r="F137" s="10"/>
      <c r="G137" s="4"/>
      <c r="H137" s="10"/>
      <c r="I137" s="4"/>
      <c r="J137" s="10"/>
      <c r="K137" s="6"/>
      <c r="L137" s="10"/>
    </row>
    <row r="138" spans="1:12" ht="11.25">
      <c r="A138" s="4"/>
      <c r="B138" s="4"/>
      <c r="C138" s="4"/>
      <c r="D138" s="10"/>
      <c r="E138" s="4"/>
      <c r="F138" s="10"/>
      <c r="G138" s="4"/>
      <c r="H138" s="10"/>
      <c r="I138" s="4"/>
      <c r="J138" s="10"/>
      <c r="K138" s="4"/>
      <c r="L138" s="10"/>
    </row>
    <row r="139" spans="1:12" ht="11.25">
      <c r="A139" s="4"/>
      <c r="B139" s="4"/>
      <c r="C139" s="4"/>
      <c r="D139" s="10"/>
      <c r="E139" s="4"/>
      <c r="F139" s="10"/>
      <c r="G139" s="4"/>
      <c r="H139" s="10"/>
      <c r="I139" s="4"/>
      <c r="J139" s="10"/>
      <c r="K139" s="4"/>
      <c r="L139" s="10"/>
    </row>
    <row r="140" spans="1:12" ht="11.25">
      <c r="A140" s="4"/>
      <c r="B140" s="4"/>
      <c r="C140" s="4"/>
      <c r="D140" s="10"/>
      <c r="E140" s="4"/>
      <c r="F140" s="10"/>
      <c r="G140" s="4"/>
      <c r="H140" s="10"/>
      <c r="I140" s="4"/>
      <c r="J140" s="10"/>
      <c r="K140" s="4"/>
      <c r="L140" s="10"/>
    </row>
    <row r="141" spans="1:12" ht="11.25">
      <c r="A141" s="4"/>
      <c r="B141" s="4"/>
      <c r="C141" s="4"/>
      <c r="D141" s="10"/>
      <c r="E141" s="4"/>
      <c r="F141" s="10"/>
      <c r="G141" s="4"/>
      <c r="H141" s="10"/>
      <c r="I141" s="4"/>
      <c r="J141" s="10"/>
      <c r="K141" s="4"/>
      <c r="L141" s="10"/>
    </row>
    <row r="142" spans="1:12" ht="11.25">
      <c r="A142" s="4"/>
      <c r="B142" s="4"/>
      <c r="C142" s="4"/>
      <c r="D142" s="10"/>
      <c r="E142" s="4"/>
      <c r="F142" s="10"/>
      <c r="G142" s="4"/>
      <c r="H142" s="10"/>
      <c r="I142" s="4"/>
      <c r="J142" s="10"/>
      <c r="K142" s="4"/>
      <c r="L142" s="10"/>
    </row>
    <row r="143" spans="1:12" ht="11.25">
      <c r="A143" s="4"/>
      <c r="B143" s="4"/>
      <c r="C143" s="4"/>
      <c r="D143" s="10"/>
      <c r="E143" s="4"/>
      <c r="F143" s="10"/>
      <c r="G143" s="4"/>
      <c r="H143" s="10"/>
      <c r="I143" s="4"/>
      <c r="J143" s="10"/>
      <c r="K143" s="8"/>
      <c r="L143" s="12"/>
    </row>
    <row r="144" ht="11.25">
      <c r="L144" s="10"/>
    </row>
    <row r="145" ht="11.25">
      <c r="L145" s="10"/>
    </row>
    <row r="146" ht="11.25">
      <c r="L146" s="10"/>
    </row>
    <row r="147" ht="11.25">
      <c r="L147" s="10"/>
    </row>
    <row r="148" ht="11.25">
      <c r="L148" s="10"/>
    </row>
    <row r="149" ht="11.25">
      <c r="L149" s="10"/>
    </row>
    <row r="150" ht="11.25">
      <c r="L150" s="10"/>
    </row>
    <row r="151" ht="11.25">
      <c r="L151" s="10"/>
    </row>
    <row r="152" ht="11.25">
      <c r="L152" s="10"/>
    </row>
    <row r="153" ht="11.25">
      <c r="L153" s="10"/>
    </row>
    <row r="154" ht="11.25">
      <c r="L154" s="10"/>
    </row>
    <row r="155" ht="11.25">
      <c r="L155" s="10"/>
    </row>
    <row r="156" ht="11.25">
      <c r="L156" s="10"/>
    </row>
    <row r="157" ht="11.25">
      <c r="L157" s="10"/>
    </row>
    <row r="158" ht="11.25">
      <c r="L158" s="10"/>
    </row>
    <row r="159" ht="11.25">
      <c r="L159" s="10"/>
    </row>
    <row r="160" ht="11.25">
      <c r="L160" s="10"/>
    </row>
    <row r="161" ht="11.25">
      <c r="L161" s="10"/>
    </row>
    <row r="162" ht="11.25">
      <c r="L162" s="10"/>
    </row>
    <row r="163" ht="11.25">
      <c r="L163" s="10"/>
    </row>
    <row r="164" ht="11.25">
      <c r="L164" s="10"/>
    </row>
    <row r="165" ht="11.25">
      <c r="L165" s="10"/>
    </row>
    <row r="166" ht="11.25">
      <c r="L166" s="10"/>
    </row>
    <row r="167" ht="11.25">
      <c r="L167" s="10"/>
    </row>
    <row r="168" ht="11.25">
      <c r="L168" s="10"/>
    </row>
    <row r="169" ht="11.25">
      <c r="L169" s="10"/>
    </row>
    <row r="170" ht="11.25">
      <c r="L170" s="10"/>
    </row>
    <row r="171" ht="11.25">
      <c r="L171" s="10"/>
    </row>
    <row r="172" ht="11.25">
      <c r="L172" s="10"/>
    </row>
    <row r="173" ht="11.25">
      <c r="L173" s="10"/>
    </row>
    <row r="174" ht="11.25">
      <c r="L174" s="10"/>
    </row>
    <row r="175" ht="11.25">
      <c r="L175" s="10"/>
    </row>
    <row r="176" ht="11.25">
      <c r="L176" s="10"/>
    </row>
    <row r="177" ht="11.25">
      <c r="L177" s="10"/>
    </row>
    <row r="178" ht="11.25">
      <c r="L178" s="10"/>
    </row>
    <row r="179" ht="11.25">
      <c r="L179" s="10"/>
    </row>
  </sheetData>
  <sheetProtection/>
  <mergeCells count="19">
    <mergeCell ref="A1:L1"/>
    <mergeCell ref="C3:L3"/>
    <mergeCell ref="I4:J4"/>
    <mergeCell ref="K4:L4"/>
    <mergeCell ref="K60:L60"/>
    <mergeCell ref="C4:D4"/>
    <mergeCell ref="E4:F4"/>
    <mergeCell ref="G4:H4"/>
    <mergeCell ref="C60:D60"/>
    <mergeCell ref="E60:F60"/>
    <mergeCell ref="G60:H60"/>
    <mergeCell ref="I60:J60"/>
    <mergeCell ref="A112:B112"/>
    <mergeCell ref="A4:B4"/>
    <mergeCell ref="A60:B60"/>
    <mergeCell ref="A58:B58"/>
    <mergeCell ref="A109:B109"/>
    <mergeCell ref="A110:B110"/>
    <mergeCell ref="A111:B111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  <rowBreaks count="1" manualBreakCount="1">
    <brk id="58" max="255" man="1"/>
  </rowBreaks>
  <ignoredErrors>
    <ignoredError sqref="K5:L57 K61:K107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4"/>
  <sheetViews>
    <sheetView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4.00390625" style="1" customWidth="1"/>
    <col min="2" max="2" width="20.421875" style="1" customWidth="1"/>
    <col min="3" max="6" width="11.00390625" style="1" customWidth="1"/>
    <col min="7" max="16384" width="11.421875" style="1" customWidth="1"/>
  </cols>
  <sheetData>
    <row r="1" spans="1:6" ht="33.75" customHeight="1">
      <c r="A1" s="563" t="s">
        <v>175</v>
      </c>
      <c r="B1" s="563"/>
      <c r="C1" s="563"/>
      <c r="D1" s="563"/>
      <c r="E1" s="563"/>
      <c r="F1" s="563"/>
    </row>
    <row r="3" spans="1:6" s="2" customFormat="1" ht="57" customHeight="1">
      <c r="A3" s="562" t="s">
        <v>86</v>
      </c>
      <c r="B3" s="562"/>
      <c r="C3" s="39" t="s">
        <v>90</v>
      </c>
      <c r="D3" s="57" t="s">
        <v>91</v>
      </c>
      <c r="E3" s="57" t="s">
        <v>92</v>
      </c>
      <c r="F3" s="57" t="s">
        <v>93</v>
      </c>
    </row>
    <row r="4" spans="1:8" ht="11.25">
      <c r="A4" s="21">
        <v>1</v>
      </c>
      <c r="B4" s="4" t="s">
        <v>15</v>
      </c>
      <c r="C4" s="58">
        <v>7.084920457091642</v>
      </c>
      <c r="D4" s="58">
        <v>0.9724400627380685</v>
      </c>
      <c r="E4" s="58">
        <v>54.114266482855186</v>
      </c>
      <c r="F4" s="59">
        <v>62.1716270026849</v>
      </c>
      <c r="G4" s="8"/>
      <c r="H4" s="8"/>
    </row>
    <row r="5" spans="1:8" ht="11.25">
      <c r="A5" s="21">
        <v>2</v>
      </c>
      <c r="B5" s="4" t="s">
        <v>16</v>
      </c>
      <c r="C5" s="60">
        <v>1.793090043247971</v>
      </c>
      <c r="D5" s="60">
        <v>1.365469653530298</v>
      </c>
      <c r="E5" s="60">
        <v>31.636248009057155</v>
      </c>
      <c r="F5" s="61">
        <v>34.794807705835424</v>
      </c>
      <c r="G5" s="8"/>
      <c r="H5" s="8"/>
    </row>
    <row r="6" spans="1:8" ht="11.25">
      <c r="A6" s="21">
        <v>3</v>
      </c>
      <c r="B6" s="4" t="s">
        <v>17</v>
      </c>
      <c r="C6" s="60">
        <v>5.04364694471387</v>
      </c>
      <c r="D6" s="60">
        <v>2.5994180407371483</v>
      </c>
      <c r="E6" s="60">
        <v>44.42332671267151</v>
      </c>
      <c r="F6" s="61">
        <v>52.06639169812254</v>
      </c>
      <c r="G6" s="8"/>
      <c r="H6" s="8"/>
    </row>
    <row r="7" spans="1:8" ht="11.25">
      <c r="A7" s="21">
        <v>4</v>
      </c>
      <c r="B7" s="4" t="s">
        <v>101</v>
      </c>
      <c r="C7" s="60">
        <v>17.148202036998544</v>
      </c>
      <c r="D7" s="60">
        <v>0.6859280814799418</v>
      </c>
      <c r="E7" s="60">
        <v>14.167002038767542</v>
      </c>
      <c r="F7" s="61">
        <v>32.001132157246026</v>
      </c>
      <c r="G7" s="8"/>
      <c r="H7" s="8"/>
    </row>
    <row r="8" spans="1:8" ht="11.25">
      <c r="A8" s="21">
        <v>5</v>
      </c>
      <c r="B8" s="4" t="s">
        <v>102</v>
      </c>
      <c r="C8" s="60">
        <v>14.153988012909174</v>
      </c>
      <c r="D8" s="60">
        <v>2.0746887966804977</v>
      </c>
      <c r="E8" s="60">
        <v>19.087223754687475</v>
      </c>
      <c r="F8" s="61">
        <v>35.31590056427715</v>
      </c>
      <c r="G8" s="8"/>
      <c r="H8" s="8"/>
    </row>
    <row r="9" spans="1:8" ht="11.25">
      <c r="A9" s="21">
        <v>6</v>
      </c>
      <c r="B9" s="4" t="s">
        <v>103</v>
      </c>
      <c r="C9" s="60">
        <v>15.232622907566473</v>
      </c>
      <c r="D9" s="60">
        <v>3.7348655858813875</v>
      </c>
      <c r="E9" s="60">
        <v>11.481048527657817</v>
      </c>
      <c r="F9" s="61">
        <v>30.448537021105675</v>
      </c>
      <c r="G9" s="8"/>
      <c r="H9" s="8"/>
    </row>
    <row r="10" spans="1:8" ht="11.25">
      <c r="A10" s="21">
        <v>7</v>
      </c>
      <c r="B10" s="4" t="s">
        <v>18</v>
      </c>
      <c r="C10" s="60">
        <v>7.567929582854956</v>
      </c>
      <c r="D10" s="60">
        <v>0.9567546880979716</v>
      </c>
      <c r="E10" s="60">
        <v>22.024344585955134</v>
      </c>
      <c r="F10" s="61">
        <v>30.549028856908063</v>
      </c>
      <c r="G10" s="8"/>
      <c r="H10" s="8"/>
    </row>
    <row r="11" spans="1:8" ht="11.25">
      <c r="A11" s="21">
        <v>8</v>
      </c>
      <c r="B11" s="4" t="s">
        <v>19</v>
      </c>
      <c r="C11" s="60">
        <v>5.082640680233114</v>
      </c>
      <c r="D11" s="60">
        <v>1.1464603038119805</v>
      </c>
      <c r="E11" s="60">
        <v>24.04952167587554</v>
      </c>
      <c r="F11" s="61">
        <v>30.278622659920636</v>
      </c>
      <c r="G11" s="8"/>
      <c r="H11" s="8"/>
    </row>
    <row r="12" spans="1:8" ht="11.25">
      <c r="A12" s="21">
        <v>9</v>
      </c>
      <c r="B12" s="4" t="s">
        <v>20</v>
      </c>
      <c r="C12" s="60">
        <v>7.6683013820775745</v>
      </c>
      <c r="D12" s="60">
        <v>5.662059741417744</v>
      </c>
      <c r="E12" s="60">
        <v>20.333147155876937</v>
      </c>
      <c r="F12" s="61">
        <v>33.66350827937226</v>
      </c>
      <c r="G12" s="8"/>
      <c r="H12" s="8"/>
    </row>
    <row r="13" spans="1:8" ht="11.25">
      <c r="A13" s="21">
        <v>10</v>
      </c>
      <c r="B13" s="4" t="s">
        <v>21</v>
      </c>
      <c r="C13" s="60">
        <v>7.312972821518633</v>
      </c>
      <c r="D13" s="60">
        <v>2.857943401513029</v>
      </c>
      <c r="E13" s="60">
        <v>24.045796044079566</v>
      </c>
      <c r="F13" s="61">
        <v>34.21671226711123</v>
      </c>
      <c r="G13" s="8"/>
      <c r="H13" s="8"/>
    </row>
    <row r="14" spans="1:8" ht="11.25">
      <c r="A14" s="21">
        <v>11</v>
      </c>
      <c r="B14" s="4" t="s">
        <v>22</v>
      </c>
      <c r="C14" s="60">
        <v>8.714657738095239</v>
      </c>
      <c r="D14" s="60">
        <v>0.9579613095238095</v>
      </c>
      <c r="E14" s="60">
        <v>17.089863153188954</v>
      </c>
      <c r="F14" s="61">
        <v>26.762482200808</v>
      </c>
      <c r="G14" s="8"/>
      <c r="H14" s="8"/>
    </row>
    <row r="15" spans="1:8" ht="11.25">
      <c r="A15" s="21">
        <v>12</v>
      </c>
      <c r="B15" s="4" t="s">
        <v>23</v>
      </c>
      <c r="C15" s="60">
        <v>8.181818181818182</v>
      </c>
      <c r="D15" s="60">
        <v>2.181818181818182</v>
      </c>
      <c r="E15" s="60">
        <v>36.968629783858816</v>
      </c>
      <c r="F15" s="61">
        <v>47.332266147495176</v>
      </c>
      <c r="G15" s="8"/>
      <c r="H15" s="8"/>
    </row>
    <row r="16" spans="1:8" ht="11.25">
      <c r="A16" s="21">
        <v>13</v>
      </c>
      <c r="B16" s="4" t="s">
        <v>104</v>
      </c>
      <c r="C16" s="60">
        <v>15.741980474198048</v>
      </c>
      <c r="D16" s="60">
        <v>2.786610878661088</v>
      </c>
      <c r="E16" s="60">
        <v>11.205123006313723</v>
      </c>
      <c r="F16" s="61">
        <v>29.733714359172858</v>
      </c>
      <c r="G16" s="8"/>
      <c r="H16" s="8"/>
    </row>
    <row r="17" spans="1:8" ht="11.25">
      <c r="A17" s="21">
        <v>14</v>
      </c>
      <c r="B17" s="4" t="s">
        <v>24</v>
      </c>
      <c r="C17" s="60">
        <v>6.6413201747290085</v>
      </c>
      <c r="D17" s="60">
        <v>1.5531467400097072</v>
      </c>
      <c r="E17" s="60">
        <v>45.81539239487249</v>
      </c>
      <c r="F17" s="61">
        <v>54.00985930961121</v>
      </c>
      <c r="G17" s="8"/>
      <c r="H17" s="8"/>
    </row>
    <row r="18" spans="1:8" ht="11.25">
      <c r="A18" s="21">
        <v>15</v>
      </c>
      <c r="B18" s="4" t="s">
        <v>25</v>
      </c>
      <c r="C18" s="60">
        <v>6.128199107771777</v>
      </c>
      <c r="D18" s="60">
        <v>2.113172106128199</v>
      </c>
      <c r="E18" s="60">
        <v>43.54769539873124</v>
      </c>
      <c r="F18" s="61">
        <v>51.78906661263121</v>
      </c>
      <c r="G18" s="8"/>
      <c r="H18" s="8"/>
    </row>
    <row r="19" spans="1:8" ht="11.25">
      <c r="A19" s="21">
        <v>16</v>
      </c>
      <c r="B19" s="4" t="s">
        <v>26</v>
      </c>
      <c r="C19" s="60">
        <v>9.299494287319723</v>
      </c>
      <c r="D19" s="60">
        <v>3.36205281887994</v>
      </c>
      <c r="E19" s="60">
        <v>32.14074667437066</v>
      </c>
      <c r="F19" s="61">
        <v>44.80229378057033</v>
      </c>
      <c r="G19" s="8"/>
      <c r="H19" s="8"/>
    </row>
    <row r="20" spans="1:8" ht="11.25">
      <c r="A20" s="21">
        <v>17</v>
      </c>
      <c r="B20" s="4" t="s">
        <v>105</v>
      </c>
      <c r="C20" s="60">
        <v>7.750269106566201</v>
      </c>
      <c r="D20" s="60">
        <v>1.5392895586652313</v>
      </c>
      <c r="E20" s="60">
        <v>38.508670796178706</v>
      </c>
      <c r="F20" s="61">
        <v>47.79822946141013</v>
      </c>
      <c r="G20" s="8"/>
      <c r="H20" s="8"/>
    </row>
    <row r="21" spans="1:8" ht="11.25">
      <c r="A21" s="21">
        <v>18</v>
      </c>
      <c r="B21" s="4" t="s">
        <v>27</v>
      </c>
      <c r="C21" s="60">
        <v>5.550634780041334</v>
      </c>
      <c r="D21" s="60">
        <v>0.5019191024505462</v>
      </c>
      <c r="E21" s="60">
        <v>54.11925730746091</v>
      </c>
      <c r="F21" s="61">
        <v>60.1718111899528</v>
      </c>
      <c r="G21" s="8"/>
      <c r="H21" s="8"/>
    </row>
    <row r="22" spans="1:8" ht="11.25">
      <c r="A22" s="21">
        <v>19</v>
      </c>
      <c r="B22" s="4" t="s">
        <v>28</v>
      </c>
      <c r="C22" s="60">
        <v>6.6357577513764125</v>
      </c>
      <c r="D22" s="60">
        <v>6.896551724137931</v>
      </c>
      <c r="E22" s="60">
        <v>34.48651614042603</v>
      </c>
      <c r="F22" s="61">
        <v>48.01882561594037</v>
      </c>
      <c r="G22" s="8"/>
      <c r="H22" s="8"/>
    </row>
    <row r="23" spans="1:8" ht="11.25">
      <c r="A23" s="21" t="s">
        <v>8</v>
      </c>
      <c r="B23" s="4" t="s">
        <v>29</v>
      </c>
      <c r="C23" s="60">
        <v>18.066225165562912</v>
      </c>
      <c r="D23" s="60">
        <v>0.15894039735099338</v>
      </c>
      <c r="E23" s="60">
        <v>6.245813713393599</v>
      </c>
      <c r="F23" s="61">
        <v>24.470979276307506</v>
      </c>
      <c r="G23" s="8"/>
      <c r="H23" s="8"/>
    </row>
    <row r="24" spans="1:8" ht="11.25">
      <c r="A24" s="21" t="s">
        <v>76</v>
      </c>
      <c r="B24" s="4" t="s">
        <v>106</v>
      </c>
      <c r="C24" s="60">
        <v>10.759634662508354</v>
      </c>
      <c r="D24" s="60">
        <v>0.891067052795723</v>
      </c>
      <c r="E24" s="60">
        <v>9.454289624069721</v>
      </c>
      <c r="F24" s="61">
        <v>21.1049913393738</v>
      </c>
      <c r="G24" s="8"/>
      <c r="H24" s="8"/>
    </row>
    <row r="25" spans="1:8" ht="11.25">
      <c r="A25" s="21">
        <v>21</v>
      </c>
      <c r="B25" s="4" t="s">
        <v>107</v>
      </c>
      <c r="C25" s="60">
        <v>9.254787443140339</v>
      </c>
      <c r="D25" s="60">
        <v>2.1957657101140002</v>
      </c>
      <c r="E25" s="60">
        <v>59.88161889860012</v>
      </c>
      <c r="F25" s="61">
        <v>71.33217205185446</v>
      </c>
      <c r="G25" s="8"/>
      <c r="H25" s="8"/>
    </row>
    <row r="26" spans="1:8" ht="11.25">
      <c r="A26" s="21">
        <v>22</v>
      </c>
      <c r="B26" s="4" t="s">
        <v>108</v>
      </c>
      <c r="C26" s="60">
        <v>3.787992966591309</v>
      </c>
      <c r="D26" s="60">
        <v>2.2959055513690028</v>
      </c>
      <c r="E26" s="60">
        <v>40.49496601899936</v>
      </c>
      <c r="F26" s="61">
        <v>46.57886453695967</v>
      </c>
      <c r="G26" s="8"/>
      <c r="H26" s="8"/>
    </row>
    <row r="27" spans="1:8" ht="11.25">
      <c r="A27" s="21">
        <v>23</v>
      </c>
      <c r="B27" s="4" t="s">
        <v>30</v>
      </c>
      <c r="C27" s="60">
        <v>4.86625845955527</v>
      </c>
      <c r="D27" s="60">
        <v>0.8701256848211408</v>
      </c>
      <c r="E27" s="60">
        <v>33.510145659678365</v>
      </c>
      <c r="F27" s="61">
        <v>39.246529804054774</v>
      </c>
      <c r="G27" s="8"/>
      <c r="H27" s="8"/>
    </row>
    <row r="28" spans="1:8" ht="11.25">
      <c r="A28" s="21">
        <v>24</v>
      </c>
      <c r="B28" s="4" t="s">
        <v>31</v>
      </c>
      <c r="C28" s="60">
        <v>8.819692093589632</v>
      </c>
      <c r="D28" s="60">
        <v>1.3481777855092631</v>
      </c>
      <c r="E28" s="60">
        <v>26.841759410622355</v>
      </c>
      <c r="F28" s="61">
        <v>37.00962928972125</v>
      </c>
      <c r="G28" s="8"/>
      <c r="H28" s="8"/>
    </row>
    <row r="29" spans="1:8" ht="11.25">
      <c r="A29" s="21">
        <v>25</v>
      </c>
      <c r="B29" s="4" t="s">
        <v>32</v>
      </c>
      <c r="C29" s="60">
        <v>7.674267751110224</v>
      </c>
      <c r="D29" s="60">
        <v>2.245396936280625</v>
      </c>
      <c r="E29" s="60">
        <v>59.165632736246955</v>
      </c>
      <c r="F29" s="61">
        <v>69.0852974236378</v>
      </c>
      <c r="G29" s="8"/>
      <c r="H29" s="8"/>
    </row>
    <row r="30" spans="1:8" ht="11.25">
      <c r="A30" s="21">
        <v>26</v>
      </c>
      <c r="B30" s="4" t="s">
        <v>33</v>
      </c>
      <c r="C30" s="60">
        <v>10.094874464884878</v>
      </c>
      <c r="D30" s="60">
        <v>2.3082263103089207</v>
      </c>
      <c r="E30" s="60">
        <v>37.532453877844866</v>
      </c>
      <c r="F30" s="61">
        <v>49.935554653038665</v>
      </c>
      <c r="G30" s="8"/>
      <c r="H30" s="8"/>
    </row>
    <row r="31" spans="1:8" ht="11.25">
      <c r="A31" s="21">
        <v>27</v>
      </c>
      <c r="B31" s="4" t="s">
        <v>34</v>
      </c>
      <c r="C31" s="60">
        <v>5.127511940164008</v>
      </c>
      <c r="D31" s="60">
        <v>1.338199513381995</v>
      </c>
      <c r="E31" s="60">
        <v>31.729143715984247</v>
      </c>
      <c r="F31" s="61">
        <v>38.19485516953024</v>
      </c>
      <c r="G31" s="8"/>
      <c r="H31" s="8"/>
    </row>
    <row r="32" spans="1:8" ht="11.25">
      <c r="A32" s="21">
        <v>28</v>
      </c>
      <c r="B32" s="4" t="s">
        <v>109</v>
      </c>
      <c r="C32" s="60">
        <v>5.880577190122562</v>
      </c>
      <c r="D32" s="60">
        <v>2.3969087725653564</v>
      </c>
      <c r="E32" s="60">
        <v>44.5450606712271</v>
      </c>
      <c r="F32" s="61">
        <v>52.822546633915024</v>
      </c>
      <c r="G32" s="8"/>
      <c r="H32" s="8"/>
    </row>
    <row r="33" spans="1:8" ht="11.25">
      <c r="A33" s="21">
        <v>29</v>
      </c>
      <c r="B33" s="4" t="s">
        <v>35</v>
      </c>
      <c r="C33" s="60">
        <v>5.8912635426614415</v>
      </c>
      <c r="D33" s="60">
        <v>1.4884578654460434</v>
      </c>
      <c r="E33" s="60">
        <v>35.529662477365584</v>
      </c>
      <c r="F33" s="61">
        <v>42.909383885473076</v>
      </c>
      <c r="G33" s="8"/>
      <c r="H33" s="8"/>
    </row>
    <row r="34" spans="1:8" ht="11.25">
      <c r="A34" s="21">
        <v>30</v>
      </c>
      <c r="B34" s="4" t="s">
        <v>36</v>
      </c>
      <c r="C34" s="60">
        <v>12.920092768290111</v>
      </c>
      <c r="D34" s="60">
        <v>0.8096141682479444</v>
      </c>
      <c r="E34" s="60">
        <v>16.434261318472394</v>
      </c>
      <c r="F34" s="61">
        <v>30.163968255010452</v>
      </c>
      <c r="G34" s="8"/>
      <c r="H34" s="8"/>
    </row>
    <row r="35" spans="1:8" ht="11.25">
      <c r="A35" s="21">
        <v>31</v>
      </c>
      <c r="B35" s="4" t="s">
        <v>110</v>
      </c>
      <c r="C35" s="60">
        <v>17.005606766131333</v>
      </c>
      <c r="D35" s="60">
        <v>3.9556210206214955</v>
      </c>
      <c r="E35" s="60">
        <v>21.36871199040106</v>
      </c>
      <c r="F35" s="61">
        <v>42.32993977715389</v>
      </c>
      <c r="G35" s="8"/>
      <c r="H35" s="8"/>
    </row>
    <row r="36" spans="1:8" ht="11.25">
      <c r="A36" s="21">
        <v>32</v>
      </c>
      <c r="B36" s="4" t="s">
        <v>37</v>
      </c>
      <c r="C36" s="60">
        <v>6.05242868157286</v>
      </c>
      <c r="D36" s="60">
        <v>1.946800308404009</v>
      </c>
      <c r="E36" s="60">
        <v>40.904364087907986</v>
      </c>
      <c r="F36" s="61">
        <v>48.90359307788486</v>
      </c>
      <c r="G36" s="8"/>
      <c r="H36" s="8"/>
    </row>
    <row r="37" spans="1:8" ht="11.25">
      <c r="A37" s="21">
        <v>33</v>
      </c>
      <c r="B37" s="4" t="s">
        <v>38</v>
      </c>
      <c r="C37" s="60">
        <v>11.573259612968084</v>
      </c>
      <c r="D37" s="60">
        <v>4.402278629471391</v>
      </c>
      <c r="E37" s="60">
        <v>29.097299618439017</v>
      </c>
      <c r="F37" s="61">
        <v>45.07283786087849</v>
      </c>
      <c r="G37" s="8"/>
      <c r="H37" s="8"/>
    </row>
    <row r="38" spans="1:8" ht="11.25">
      <c r="A38" s="21">
        <v>34</v>
      </c>
      <c r="B38" s="4" t="s">
        <v>39</v>
      </c>
      <c r="C38" s="60">
        <v>12.592100320725821</v>
      </c>
      <c r="D38" s="60">
        <v>3.016556387066948</v>
      </c>
      <c r="E38" s="60">
        <v>16.41149912074114</v>
      </c>
      <c r="F38" s="61">
        <v>32.020155828533916</v>
      </c>
      <c r="G38" s="8"/>
      <c r="H38" s="8"/>
    </row>
    <row r="39" spans="1:8" ht="11.25">
      <c r="A39" s="21">
        <v>35</v>
      </c>
      <c r="B39" s="4" t="s">
        <v>111</v>
      </c>
      <c r="C39" s="60">
        <v>8.233432563628075</v>
      </c>
      <c r="D39" s="60">
        <v>1.193445436747392</v>
      </c>
      <c r="E39" s="60">
        <v>54.06463499108551</v>
      </c>
      <c r="F39" s="61">
        <v>63.491512991460986</v>
      </c>
      <c r="G39" s="8"/>
      <c r="H39" s="8"/>
    </row>
    <row r="40" spans="1:8" ht="11.25">
      <c r="A40" s="21">
        <v>36</v>
      </c>
      <c r="B40" s="4" t="s">
        <v>40</v>
      </c>
      <c r="C40" s="60">
        <v>5.716262975778546</v>
      </c>
      <c r="D40" s="60">
        <v>2.629757785467128</v>
      </c>
      <c r="E40" s="60">
        <v>56.75470101216088</v>
      </c>
      <c r="F40" s="61">
        <v>65.10072177340656</v>
      </c>
      <c r="G40" s="8"/>
      <c r="H40" s="8"/>
    </row>
    <row r="41" spans="1:8" ht="11.25">
      <c r="A41" s="21">
        <v>37</v>
      </c>
      <c r="B41" s="4" t="s">
        <v>112</v>
      </c>
      <c r="C41" s="60">
        <v>9.48107295061419</v>
      </c>
      <c r="D41" s="60">
        <v>3.8004512409125093</v>
      </c>
      <c r="E41" s="60">
        <v>44.257415303055495</v>
      </c>
      <c r="F41" s="61">
        <v>57.53893949458219</v>
      </c>
      <c r="G41" s="8"/>
      <c r="H41" s="8"/>
    </row>
    <row r="42" spans="1:8" ht="11.25">
      <c r="A42" s="21">
        <v>38</v>
      </c>
      <c r="B42" s="4" t="s">
        <v>41</v>
      </c>
      <c r="C42" s="60">
        <v>14.564455462472218</v>
      </c>
      <c r="D42" s="60">
        <v>2.5196614805949737</v>
      </c>
      <c r="E42" s="60">
        <v>45.113107944127044</v>
      </c>
      <c r="F42" s="61">
        <v>62.19722488719424</v>
      </c>
      <c r="G42" s="8"/>
      <c r="H42" s="8"/>
    </row>
    <row r="43" spans="1:8" ht="11.25">
      <c r="A43" s="21">
        <v>39</v>
      </c>
      <c r="B43" s="4" t="s">
        <v>42</v>
      </c>
      <c r="C43" s="60">
        <v>6.223791657470757</v>
      </c>
      <c r="D43" s="60">
        <v>0.8386669609357758</v>
      </c>
      <c r="E43" s="60">
        <v>48.42317488532452</v>
      </c>
      <c r="F43" s="61">
        <v>55.48563350373106</v>
      </c>
      <c r="G43" s="8"/>
      <c r="H43" s="8"/>
    </row>
    <row r="44" spans="1:8" ht="11.25">
      <c r="A44" s="21">
        <v>40</v>
      </c>
      <c r="B44" s="4" t="s">
        <v>43</v>
      </c>
      <c r="C44" s="60">
        <v>6.471164987966842</v>
      </c>
      <c r="D44" s="60">
        <v>1.8272573313129512</v>
      </c>
      <c r="E44" s="60">
        <v>36.14363666145653</v>
      </c>
      <c r="F44" s="61">
        <v>44.442058980736334</v>
      </c>
      <c r="G44" s="8"/>
      <c r="H44" s="8"/>
    </row>
    <row r="45" spans="1:8" ht="11.25">
      <c r="A45" s="21">
        <v>41</v>
      </c>
      <c r="B45" s="4" t="s">
        <v>113</v>
      </c>
      <c r="C45" s="60">
        <v>7.695054454561685</v>
      </c>
      <c r="D45" s="60">
        <v>0.5623995715050883</v>
      </c>
      <c r="E45" s="60">
        <v>51.20623067743547</v>
      </c>
      <c r="F45" s="61">
        <v>59.46368470350225</v>
      </c>
      <c r="G45" s="8"/>
      <c r="H45" s="8"/>
    </row>
    <row r="46" spans="1:8" ht="11.25">
      <c r="A46" s="21">
        <v>42</v>
      </c>
      <c r="B46" s="4" t="s">
        <v>44</v>
      </c>
      <c r="C46" s="60">
        <v>9.348166952885837</v>
      </c>
      <c r="D46" s="60">
        <v>0.1418651534383633</v>
      </c>
      <c r="E46" s="60">
        <v>34.69833706726315</v>
      </c>
      <c r="F46" s="61">
        <v>44.18836917358735</v>
      </c>
      <c r="G46" s="8"/>
      <c r="H46" s="8"/>
    </row>
    <row r="47" spans="1:8" ht="11.25">
      <c r="A47" s="21">
        <v>43</v>
      </c>
      <c r="B47" s="4" t="s">
        <v>114</v>
      </c>
      <c r="C47" s="60">
        <v>8.291682686146354</v>
      </c>
      <c r="D47" s="60">
        <v>1.4225297962322183</v>
      </c>
      <c r="E47" s="60">
        <v>46.62259111000545</v>
      </c>
      <c r="F47" s="61">
        <v>56.33680359238402</v>
      </c>
      <c r="G47" s="8"/>
      <c r="H47" s="8"/>
    </row>
    <row r="48" spans="1:8" ht="11.25">
      <c r="A48" s="21">
        <v>44</v>
      </c>
      <c r="B48" s="4" t="s">
        <v>115</v>
      </c>
      <c r="C48" s="60">
        <v>9.264705882352942</v>
      </c>
      <c r="D48" s="60">
        <v>2.2201797385620914</v>
      </c>
      <c r="E48" s="60">
        <v>51.358005415540845</v>
      </c>
      <c r="F48" s="61">
        <v>62.842891036455875</v>
      </c>
      <c r="G48" s="8"/>
      <c r="H48" s="8"/>
    </row>
    <row r="49" spans="1:8" ht="11.25">
      <c r="A49" s="21">
        <v>45</v>
      </c>
      <c r="B49" s="4" t="s">
        <v>45</v>
      </c>
      <c r="C49" s="60">
        <v>8.573136707851733</v>
      </c>
      <c r="D49" s="60">
        <v>9.37026703866082</v>
      </c>
      <c r="E49" s="60">
        <v>45.657139382967074</v>
      </c>
      <c r="F49" s="61">
        <v>63.60054312947964</v>
      </c>
      <c r="G49" s="8"/>
      <c r="H49" s="8"/>
    </row>
    <row r="50" spans="1:8" ht="11.25">
      <c r="A50" s="21">
        <v>46</v>
      </c>
      <c r="B50" s="4" t="s">
        <v>46</v>
      </c>
      <c r="C50" s="60">
        <v>12.154108131119626</v>
      </c>
      <c r="D50" s="60">
        <v>0.4257130693912303</v>
      </c>
      <c r="E50" s="60">
        <v>31.307594776565285</v>
      </c>
      <c r="F50" s="61">
        <v>43.887415977076145</v>
      </c>
      <c r="G50" s="8"/>
      <c r="H50" s="8"/>
    </row>
    <row r="51" spans="1:8" ht="11.25">
      <c r="A51" s="21">
        <v>47</v>
      </c>
      <c r="B51" s="4" t="s">
        <v>116</v>
      </c>
      <c r="C51" s="60">
        <v>11.178961883187236</v>
      </c>
      <c r="D51" s="60">
        <v>1.5561902885846548</v>
      </c>
      <c r="E51" s="60">
        <v>28.972154974534675</v>
      </c>
      <c r="F51" s="61">
        <v>41.70730714630656</v>
      </c>
      <c r="G51" s="8"/>
      <c r="H51" s="8"/>
    </row>
    <row r="52" spans="1:8" ht="11.25">
      <c r="A52" s="21">
        <v>48</v>
      </c>
      <c r="B52" s="4" t="s">
        <v>47</v>
      </c>
      <c r="C52" s="60">
        <v>10.078157136980666</v>
      </c>
      <c r="D52" s="60">
        <v>1.6454134101192923</v>
      </c>
      <c r="E52" s="60">
        <v>22.879529625163034</v>
      </c>
      <c r="F52" s="61">
        <v>34.60310017226299</v>
      </c>
      <c r="G52" s="8"/>
      <c r="H52" s="8"/>
    </row>
    <row r="53" spans="1:8" ht="11.25">
      <c r="A53" s="21">
        <v>49</v>
      </c>
      <c r="B53" s="4" t="s">
        <v>117</v>
      </c>
      <c r="C53" s="60">
        <v>7.557531380753138</v>
      </c>
      <c r="D53" s="60">
        <v>2.1672332635983267</v>
      </c>
      <c r="E53" s="60">
        <v>31.92706790715719</v>
      </c>
      <c r="F53" s="61">
        <v>41.651832551508654</v>
      </c>
      <c r="G53" s="8"/>
      <c r="H53" s="8"/>
    </row>
    <row r="54" spans="1:8" ht="11.25">
      <c r="A54" s="21">
        <v>50</v>
      </c>
      <c r="B54" s="4" t="s">
        <v>48</v>
      </c>
      <c r="C54" s="60">
        <v>4.455118583008106</v>
      </c>
      <c r="D54" s="60">
        <v>2.0174121885319725</v>
      </c>
      <c r="E54" s="60">
        <v>56.31737691114167</v>
      </c>
      <c r="F54" s="61">
        <v>62.78990768268174</v>
      </c>
      <c r="G54" s="8"/>
      <c r="H54" s="8"/>
    </row>
    <row r="55" spans="1:8" ht="11.25">
      <c r="A55" s="21">
        <v>51</v>
      </c>
      <c r="B55" s="4" t="s">
        <v>49</v>
      </c>
      <c r="C55" s="60">
        <v>13.867690662518836</v>
      </c>
      <c r="D55" s="60">
        <v>1.5311330384484518</v>
      </c>
      <c r="E55" s="60">
        <v>33.562032770762194</v>
      </c>
      <c r="F55" s="61">
        <v>48.96085647172948</v>
      </c>
      <c r="G55" s="8"/>
      <c r="H55" s="8"/>
    </row>
    <row r="56" spans="1:8" ht="11.25">
      <c r="A56" s="54">
        <v>52</v>
      </c>
      <c r="B56" s="53" t="s">
        <v>118</v>
      </c>
      <c r="C56" s="62">
        <v>3.7520391517128875</v>
      </c>
      <c r="D56" s="62">
        <v>0.1468189233278956</v>
      </c>
      <c r="E56" s="62">
        <v>54.48428185093699</v>
      </c>
      <c r="F56" s="63">
        <v>58.38313992597778</v>
      </c>
      <c r="G56" s="8"/>
      <c r="H56" s="8"/>
    </row>
    <row r="57" spans="1:8" ht="15.75" customHeight="1">
      <c r="A57" s="55"/>
      <c r="B57" s="5"/>
      <c r="C57" s="8"/>
      <c r="D57" s="8"/>
      <c r="E57" s="8"/>
      <c r="F57" s="56"/>
      <c r="G57" s="8"/>
      <c r="H57" s="8"/>
    </row>
    <row r="58" spans="1:8" ht="15" customHeight="1">
      <c r="A58" s="55"/>
      <c r="B58" s="5"/>
      <c r="C58" s="8"/>
      <c r="D58" s="8"/>
      <c r="E58" s="8"/>
      <c r="F58" s="56"/>
      <c r="G58" s="8"/>
      <c r="H58" s="8"/>
    </row>
    <row r="59" spans="1:8" ht="53.25" customHeight="1">
      <c r="A59" s="562" t="s">
        <v>86</v>
      </c>
      <c r="B59" s="562"/>
      <c r="C59" s="39" t="s">
        <v>90</v>
      </c>
      <c r="D59" s="57" t="s">
        <v>91</v>
      </c>
      <c r="E59" s="57" t="s">
        <v>92</v>
      </c>
      <c r="F59" s="57" t="s">
        <v>93</v>
      </c>
      <c r="G59" s="8"/>
      <c r="H59" s="8"/>
    </row>
    <row r="60" spans="1:8" ht="11.25">
      <c r="A60" s="64">
        <v>53</v>
      </c>
      <c r="B60" s="65" t="s">
        <v>50</v>
      </c>
      <c r="C60" s="60">
        <v>5.581850824220663</v>
      </c>
      <c r="D60" s="60">
        <v>0.3998694303900767</v>
      </c>
      <c r="E60" s="60">
        <v>56.63022939666653</v>
      </c>
      <c r="F60" s="60">
        <v>62.61194965127728</v>
      </c>
      <c r="G60" s="8"/>
      <c r="H60" s="8"/>
    </row>
    <row r="61" spans="1:8" ht="11.25">
      <c r="A61" s="64">
        <v>54</v>
      </c>
      <c r="B61" s="65" t="s">
        <v>119</v>
      </c>
      <c r="C61" s="60">
        <v>9.742176736862822</v>
      </c>
      <c r="D61" s="60">
        <v>2.279078921472151</v>
      </c>
      <c r="E61" s="60">
        <v>41.997260892712106</v>
      </c>
      <c r="F61" s="60">
        <v>54.01851655104708</v>
      </c>
      <c r="G61" s="8"/>
      <c r="H61" s="8"/>
    </row>
    <row r="62" spans="1:8" ht="11.25">
      <c r="A62" s="64">
        <v>55</v>
      </c>
      <c r="B62" s="65" t="s">
        <v>51</v>
      </c>
      <c r="C62" s="60">
        <v>4.963805584281282</v>
      </c>
      <c r="D62" s="60">
        <v>0</v>
      </c>
      <c r="E62" s="60">
        <v>37.71269790312993</v>
      </c>
      <c r="F62" s="60">
        <v>42.6765034874112</v>
      </c>
      <c r="G62" s="8"/>
      <c r="H62" s="8"/>
    </row>
    <row r="63" spans="1:8" ht="11.25">
      <c r="A63" s="64">
        <v>56</v>
      </c>
      <c r="B63" s="65" t="s">
        <v>52</v>
      </c>
      <c r="C63" s="60">
        <v>5.5850298169854</v>
      </c>
      <c r="D63" s="60">
        <v>0.6292412091301666</v>
      </c>
      <c r="E63" s="60">
        <v>39.32895043973</v>
      </c>
      <c r="F63" s="60">
        <v>45.54322146584556</v>
      </c>
      <c r="G63" s="8"/>
      <c r="H63" s="8"/>
    </row>
    <row r="64" spans="1:8" ht="11.25">
      <c r="A64" s="64">
        <v>57</v>
      </c>
      <c r="B64" s="65" t="s">
        <v>53</v>
      </c>
      <c r="C64" s="60">
        <v>5.885292321359169</v>
      </c>
      <c r="D64" s="60">
        <v>1.110432513463994</v>
      </c>
      <c r="E64" s="60">
        <v>45.06967385317121</v>
      </c>
      <c r="F64" s="60">
        <v>52.06539868799437</v>
      </c>
      <c r="G64" s="8"/>
      <c r="H64" s="8"/>
    </row>
    <row r="65" spans="1:8" ht="11.25">
      <c r="A65" s="64">
        <v>58</v>
      </c>
      <c r="B65" s="65" t="s">
        <v>54</v>
      </c>
      <c r="C65" s="60">
        <v>7.109808760024676</v>
      </c>
      <c r="D65" s="60">
        <v>0.7402837754472548</v>
      </c>
      <c r="E65" s="60">
        <v>34.686190319255495</v>
      </c>
      <c r="F65" s="60">
        <v>42.536282854727425</v>
      </c>
      <c r="G65" s="8"/>
      <c r="H65" s="8"/>
    </row>
    <row r="66" spans="1:8" ht="11.25">
      <c r="A66" s="64">
        <v>59</v>
      </c>
      <c r="B66" s="65" t="s">
        <v>55</v>
      </c>
      <c r="C66" s="60">
        <v>7.196166528111194</v>
      </c>
      <c r="D66" s="60">
        <v>1.3348029554349552</v>
      </c>
      <c r="E66" s="60">
        <v>25.349475667803574</v>
      </c>
      <c r="F66" s="60">
        <v>33.880445151349726</v>
      </c>
      <c r="G66" s="8"/>
      <c r="H66" s="8"/>
    </row>
    <row r="67" spans="1:8" ht="11.25">
      <c r="A67" s="64">
        <v>60</v>
      </c>
      <c r="B67" s="65" t="s">
        <v>56</v>
      </c>
      <c r="C67" s="60">
        <v>6.8470646581117105</v>
      </c>
      <c r="D67" s="60">
        <v>3.744343190130804</v>
      </c>
      <c r="E67" s="60">
        <v>35.85206560843533</v>
      </c>
      <c r="F67" s="60">
        <v>46.44347345667785</v>
      </c>
      <c r="G67" s="8"/>
      <c r="H67" s="8"/>
    </row>
    <row r="68" spans="1:8" ht="11.25">
      <c r="A68" s="64">
        <v>61</v>
      </c>
      <c r="B68" s="65" t="s">
        <v>57</v>
      </c>
      <c r="C68" s="60">
        <v>5.302570329892734</v>
      </c>
      <c r="D68" s="60">
        <v>1.4065978546852864</v>
      </c>
      <c r="E68" s="60">
        <v>41.821377370464965</v>
      </c>
      <c r="F68" s="60">
        <v>48.530545555042984</v>
      </c>
      <c r="G68" s="8"/>
      <c r="H68" s="8"/>
    </row>
    <row r="69" spans="1:8" ht="11.25">
      <c r="A69" s="64">
        <v>62</v>
      </c>
      <c r="B69" s="65" t="s">
        <v>120</v>
      </c>
      <c r="C69" s="60">
        <v>4.646788832522345</v>
      </c>
      <c r="D69" s="60">
        <v>0.6418883942437105</v>
      </c>
      <c r="E69" s="60">
        <v>25.50166285466983</v>
      </c>
      <c r="F69" s="60">
        <v>30.790340081435886</v>
      </c>
      <c r="G69" s="8"/>
      <c r="H69" s="8"/>
    </row>
    <row r="70" spans="1:8" ht="11.25">
      <c r="A70" s="64">
        <v>63</v>
      </c>
      <c r="B70" s="65" t="s">
        <v>121</v>
      </c>
      <c r="C70" s="60">
        <v>8.984663938064006</v>
      </c>
      <c r="D70" s="60">
        <v>3.5948518171507473</v>
      </c>
      <c r="E70" s="60">
        <v>40.094183548820375</v>
      </c>
      <c r="F70" s="60">
        <v>52.67369930403514</v>
      </c>
      <c r="G70" s="8"/>
      <c r="H70" s="8"/>
    </row>
    <row r="71" spans="1:8" ht="11.25">
      <c r="A71" s="64">
        <v>64</v>
      </c>
      <c r="B71" s="65" t="s">
        <v>122</v>
      </c>
      <c r="C71" s="60">
        <v>10.512650817084966</v>
      </c>
      <c r="D71" s="60">
        <v>3.023978007432673</v>
      </c>
      <c r="E71" s="60">
        <v>22.280217147370536</v>
      </c>
      <c r="F71" s="60">
        <v>35.81684597188818</v>
      </c>
      <c r="G71" s="8"/>
      <c r="H71" s="8"/>
    </row>
    <row r="72" spans="1:8" ht="11.25">
      <c r="A72" s="64">
        <v>65</v>
      </c>
      <c r="B72" s="65" t="s">
        <v>123</v>
      </c>
      <c r="C72" s="60">
        <v>9.956252828480917</v>
      </c>
      <c r="D72" s="60">
        <v>0.3017046311660884</v>
      </c>
      <c r="E72" s="60">
        <v>28.981883662846215</v>
      </c>
      <c r="F72" s="60">
        <v>39.23984112249322</v>
      </c>
      <c r="G72" s="8"/>
      <c r="H72" s="8"/>
    </row>
    <row r="73" spans="1:8" ht="11.25">
      <c r="A73" s="64">
        <v>66</v>
      </c>
      <c r="B73" s="65" t="s">
        <v>124</v>
      </c>
      <c r="C73" s="60">
        <v>11.509140700170231</v>
      </c>
      <c r="D73" s="60">
        <v>2.442454296499149</v>
      </c>
      <c r="E73" s="60">
        <v>14.090069260916197</v>
      </c>
      <c r="F73" s="60">
        <v>28.041664257585573</v>
      </c>
      <c r="G73" s="8"/>
      <c r="H73" s="8"/>
    </row>
    <row r="74" spans="1:8" ht="11.25">
      <c r="A74" s="64">
        <v>67</v>
      </c>
      <c r="B74" s="65" t="s">
        <v>125</v>
      </c>
      <c r="C74" s="60">
        <v>10.20582745748652</v>
      </c>
      <c r="D74" s="60">
        <v>4.064703442554957</v>
      </c>
      <c r="E74" s="60">
        <v>38.41701364051372</v>
      </c>
      <c r="F74" s="60">
        <v>52.687544540555194</v>
      </c>
      <c r="G74" s="8"/>
      <c r="H74" s="8"/>
    </row>
    <row r="75" spans="1:8" ht="11.25">
      <c r="A75" s="64">
        <v>68</v>
      </c>
      <c r="B75" s="65" t="s">
        <v>126</v>
      </c>
      <c r="C75" s="60">
        <v>11.916347832547082</v>
      </c>
      <c r="D75" s="60">
        <v>0.891497344080829</v>
      </c>
      <c r="E75" s="60">
        <v>37.86442486602213</v>
      </c>
      <c r="F75" s="60">
        <v>50.672270042650034</v>
      </c>
      <c r="G75" s="8"/>
      <c r="H75" s="8"/>
    </row>
    <row r="76" spans="1:8" ht="11.25">
      <c r="A76" s="64">
        <v>69</v>
      </c>
      <c r="B76" s="65" t="s">
        <v>58</v>
      </c>
      <c r="C76" s="60">
        <v>14.502205191237078</v>
      </c>
      <c r="D76" s="60">
        <v>1.545802906514352</v>
      </c>
      <c r="E76" s="60">
        <v>33.80801484802281</v>
      </c>
      <c r="F76" s="60">
        <v>49.85602294577423</v>
      </c>
      <c r="G76" s="8"/>
      <c r="H76" s="8"/>
    </row>
    <row r="77" spans="1:8" ht="11.25">
      <c r="A77" s="64">
        <v>70</v>
      </c>
      <c r="B77" s="65" t="s">
        <v>127</v>
      </c>
      <c r="C77" s="60">
        <v>4.865556978233035</v>
      </c>
      <c r="D77" s="60">
        <v>0.8148061925270632</v>
      </c>
      <c r="E77" s="60">
        <v>57.42546748827729</v>
      </c>
      <c r="F77" s="60">
        <v>63.1058306590374</v>
      </c>
      <c r="G77" s="8"/>
      <c r="H77" s="8"/>
    </row>
    <row r="78" spans="1:8" ht="11.25">
      <c r="A78" s="64">
        <v>71</v>
      </c>
      <c r="B78" s="65" t="s">
        <v>128</v>
      </c>
      <c r="C78" s="60">
        <v>8.421531808353249</v>
      </c>
      <c r="D78" s="60">
        <v>3.175145100716968</v>
      </c>
      <c r="E78" s="60">
        <v>49.7691093156403</v>
      </c>
      <c r="F78" s="60">
        <v>61.36578622471052</v>
      </c>
      <c r="G78" s="8"/>
      <c r="H78" s="8"/>
    </row>
    <row r="79" spans="1:8" ht="11.25">
      <c r="A79" s="64">
        <v>72</v>
      </c>
      <c r="B79" s="65" t="s">
        <v>59</v>
      </c>
      <c r="C79" s="60">
        <v>4.297858194424657</v>
      </c>
      <c r="D79" s="60">
        <v>1.4626964904782258</v>
      </c>
      <c r="E79" s="60">
        <v>69.8636785011499</v>
      </c>
      <c r="F79" s="60">
        <v>75.62423318605278</v>
      </c>
      <c r="G79" s="8"/>
      <c r="H79" s="8"/>
    </row>
    <row r="80" spans="1:8" ht="11.25">
      <c r="A80" s="64">
        <v>73</v>
      </c>
      <c r="B80" s="65" t="s">
        <v>60</v>
      </c>
      <c r="C80" s="60">
        <v>10.651400562218985</v>
      </c>
      <c r="D80" s="60">
        <v>2.4176279615942526</v>
      </c>
      <c r="E80" s="60">
        <v>48.127770904542786</v>
      </c>
      <c r="F80" s="60">
        <v>61.196799428356016</v>
      </c>
      <c r="G80" s="8"/>
      <c r="H80" s="8"/>
    </row>
    <row r="81" spans="1:8" ht="11.25">
      <c r="A81" s="64">
        <v>74</v>
      </c>
      <c r="B81" s="65" t="s">
        <v>129</v>
      </c>
      <c r="C81" s="60">
        <v>11.55581429195168</v>
      </c>
      <c r="D81" s="60">
        <v>2.6015136079173335</v>
      </c>
      <c r="E81" s="60">
        <v>27.910763916030128</v>
      </c>
      <c r="F81" s="60">
        <v>42.06809181589914</v>
      </c>
      <c r="G81" s="8"/>
      <c r="H81" s="8"/>
    </row>
    <row r="82" spans="1:8" ht="11.25">
      <c r="A82" s="64">
        <v>75</v>
      </c>
      <c r="B82" s="65" t="s">
        <v>61</v>
      </c>
      <c r="C82" s="60">
        <v>31.85386815873376</v>
      </c>
      <c r="D82" s="60">
        <v>2.7837636888334405</v>
      </c>
      <c r="E82" s="60">
        <v>5.904418652518912</v>
      </c>
      <c r="F82" s="60">
        <v>40.54205050008611</v>
      </c>
      <c r="G82" s="8"/>
      <c r="H82" s="8"/>
    </row>
    <row r="83" spans="1:8" ht="11.25">
      <c r="A83" s="64">
        <v>76</v>
      </c>
      <c r="B83" s="65" t="s">
        <v>130</v>
      </c>
      <c r="C83" s="60">
        <v>8.723716592547817</v>
      </c>
      <c r="D83" s="60">
        <v>0.9174906092137645</v>
      </c>
      <c r="E83" s="60">
        <v>41.556312115105534</v>
      </c>
      <c r="F83" s="60">
        <v>51.197519316867115</v>
      </c>
      <c r="G83" s="8"/>
      <c r="H83" s="8"/>
    </row>
    <row r="84" spans="1:8" ht="11.25">
      <c r="A84" s="64">
        <v>77</v>
      </c>
      <c r="B84" s="65" t="s">
        <v>131</v>
      </c>
      <c r="C84" s="60">
        <v>7.386915339941007</v>
      </c>
      <c r="D84" s="60">
        <v>6.6504222926552226</v>
      </c>
      <c r="E84" s="60">
        <v>23.20055605522506</v>
      </c>
      <c r="F84" s="60">
        <v>37.23789368782129</v>
      </c>
      <c r="G84" s="8"/>
      <c r="H84" s="8"/>
    </row>
    <row r="85" spans="1:8" ht="11.25">
      <c r="A85" s="64">
        <v>78</v>
      </c>
      <c r="B85" s="65" t="s">
        <v>62</v>
      </c>
      <c r="C85" s="60">
        <v>14.854918492580191</v>
      </c>
      <c r="D85" s="60">
        <v>7.639089564670486</v>
      </c>
      <c r="E85" s="60">
        <v>22.349186308598355</v>
      </c>
      <c r="F85" s="60">
        <v>44.84319436584903</v>
      </c>
      <c r="G85" s="8"/>
      <c r="H85" s="8"/>
    </row>
    <row r="86" spans="1:8" ht="11.25">
      <c r="A86" s="64">
        <v>79</v>
      </c>
      <c r="B86" s="65" t="s">
        <v>132</v>
      </c>
      <c r="C86" s="60">
        <v>6.273062730627306</v>
      </c>
      <c r="D86" s="60">
        <v>0.2355342702363194</v>
      </c>
      <c r="E86" s="60">
        <v>52.49455607780034</v>
      </c>
      <c r="F86" s="60">
        <v>59.00315307866396</v>
      </c>
      <c r="G86" s="8"/>
      <c r="H86" s="8"/>
    </row>
    <row r="87" spans="1:8" ht="11.25">
      <c r="A87" s="64">
        <v>80</v>
      </c>
      <c r="B87" s="65" t="s">
        <v>63</v>
      </c>
      <c r="C87" s="60">
        <v>5.214011470825236</v>
      </c>
      <c r="D87" s="60">
        <v>1.0001422003128406</v>
      </c>
      <c r="E87" s="60">
        <v>34.26326468835559</v>
      </c>
      <c r="F87" s="60">
        <v>40.47741835949367</v>
      </c>
      <c r="G87" s="8"/>
      <c r="H87" s="8"/>
    </row>
    <row r="88" spans="1:8" ht="11.25">
      <c r="A88" s="64">
        <v>81</v>
      </c>
      <c r="B88" s="65" t="s">
        <v>64</v>
      </c>
      <c r="C88" s="60">
        <v>11.91665231617014</v>
      </c>
      <c r="D88" s="60">
        <v>2.7122438436369896</v>
      </c>
      <c r="E88" s="60">
        <v>20.531481968223467</v>
      </c>
      <c r="F88" s="60">
        <v>35.160378128030594</v>
      </c>
      <c r="G88" s="8"/>
      <c r="H88" s="8"/>
    </row>
    <row r="89" spans="1:8" ht="11.25">
      <c r="A89" s="64">
        <v>82</v>
      </c>
      <c r="B89" s="65" t="s">
        <v>133</v>
      </c>
      <c r="C89" s="60">
        <v>6.742144765297035</v>
      </c>
      <c r="D89" s="60">
        <v>1.6664546495356825</v>
      </c>
      <c r="E89" s="60">
        <v>32.10117729637446</v>
      </c>
      <c r="F89" s="60">
        <v>40.50977671120718</v>
      </c>
      <c r="G89" s="8"/>
      <c r="H89" s="8"/>
    </row>
    <row r="90" spans="1:8" ht="11.25">
      <c r="A90" s="64">
        <v>83</v>
      </c>
      <c r="B90" s="65" t="s">
        <v>65</v>
      </c>
      <c r="C90" s="60">
        <v>13.723026667085467</v>
      </c>
      <c r="D90" s="60">
        <v>2.2646606150076956</v>
      </c>
      <c r="E90" s="60">
        <v>12.784979665889074</v>
      </c>
      <c r="F90" s="60">
        <v>28.772666947982234</v>
      </c>
      <c r="G90" s="8"/>
      <c r="H90" s="8"/>
    </row>
    <row r="91" spans="1:8" ht="11.25">
      <c r="A91" s="64">
        <v>84</v>
      </c>
      <c r="B91" s="65" t="s">
        <v>66</v>
      </c>
      <c r="C91" s="60">
        <v>13.993293628947502</v>
      </c>
      <c r="D91" s="60">
        <v>0.7306941594514789</v>
      </c>
      <c r="E91" s="60">
        <v>13.539292588005885</v>
      </c>
      <c r="F91" s="60">
        <v>28.263280376404865</v>
      </c>
      <c r="G91" s="8"/>
      <c r="H91" s="8"/>
    </row>
    <row r="92" spans="1:8" ht="11.25">
      <c r="A92" s="64">
        <v>85</v>
      </c>
      <c r="B92" s="65" t="s">
        <v>67</v>
      </c>
      <c r="C92" s="60">
        <v>5.283359674870174</v>
      </c>
      <c r="D92" s="60">
        <v>0.4922104312485889</v>
      </c>
      <c r="E92" s="60">
        <v>58.59498958314372</v>
      </c>
      <c r="F92" s="60">
        <v>64.37055968926248</v>
      </c>
      <c r="G92" s="8"/>
      <c r="H92" s="8"/>
    </row>
    <row r="93" spans="1:8" ht="11.25">
      <c r="A93" s="64">
        <v>86</v>
      </c>
      <c r="B93" s="65" t="s">
        <v>68</v>
      </c>
      <c r="C93" s="60">
        <v>8.908106587920974</v>
      </c>
      <c r="D93" s="60">
        <v>1.9405188778738665</v>
      </c>
      <c r="E93" s="60">
        <v>43.80027209426529</v>
      </c>
      <c r="F93" s="60">
        <v>54.64889756006013</v>
      </c>
      <c r="G93" s="8"/>
      <c r="H93" s="8"/>
    </row>
    <row r="94" spans="1:8" ht="11.25">
      <c r="A94" s="64">
        <v>87</v>
      </c>
      <c r="B94" s="65" t="s">
        <v>134</v>
      </c>
      <c r="C94" s="60">
        <v>10.723860589812332</v>
      </c>
      <c r="D94" s="60">
        <v>1.5996425379803396</v>
      </c>
      <c r="E94" s="60">
        <v>40.32908039665364</v>
      </c>
      <c r="F94" s="60">
        <v>52.652583524446314</v>
      </c>
      <c r="G94" s="8"/>
      <c r="H94" s="8"/>
    </row>
    <row r="95" spans="1:8" ht="11.25">
      <c r="A95" s="64">
        <v>88</v>
      </c>
      <c r="B95" s="65" t="s">
        <v>69</v>
      </c>
      <c r="C95" s="60">
        <v>6.250969443151853</v>
      </c>
      <c r="D95" s="60">
        <v>1.1710873274391191</v>
      </c>
      <c r="E95" s="60">
        <v>46.881885558973806</v>
      </c>
      <c r="F95" s="60">
        <v>54.303942329564784</v>
      </c>
      <c r="G95" s="8"/>
      <c r="H95" s="8"/>
    </row>
    <row r="96" spans="1:8" ht="11.25">
      <c r="A96" s="64">
        <v>89</v>
      </c>
      <c r="B96" s="65" t="s">
        <v>70</v>
      </c>
      <c r="C96" s="60">
        <v>8.810117869741031</v>
      </c>
      <c r="D96" s="60">
        <v>0.688290458573518</v>
      </c>
      <c r="E96" s="60">
        <v>55.596221989065974</v>
      </c>
      <c r="F96" s="60">
        <v>65.09463031738052</v>
      </c>
      <c r="G96" s="8"/>
      <c r="H96" s="8"/>
    </row>
    <row r="97" spans="1:8" ht="11.25">
      <c r="A97" s="64">
        <v>90</v>
      </c>
      <c r="B97" s="65" t="s">
        <v>71</v>
      </c>
      <c r="C97" s="60">
        <v>9.391049156272928</v>
      </c>
      <c r="D97" s="60">
        <v>2.5311812179016875</v>
      </c>
      <c r="E97" s="60">
        <v>39.53789029030435</v>
      </c>
      <c r="F97" s="60">
        <v>51.46012066447896</v>
      </c>
      <c r="G97" s="8"/>
      <c r="H97" s="8"/>
    </row>
    <row r="98" spans="1:8" ht="11.25">
      <c r="A98" s="64">
        <v>91</v>
      </c>
      <c r="B98" s="65" t="s">
        <v>72</v>
      </c>
      <c r="C98" s="60">
        <v>10.623325042898182</v>
      </c>
      <c r="D98" s="60">
        <v>10.125898933811479</v>
      </c>
      <c r="E98" s="60">
        <v>25.30809376018077</v>
      </c>
      <c r="F98" s="60">
        <v>46.05731773689043</v>
      </c>
      <c r="G98" s="8"/>
      <c r="H98" s="8"/>
    </row>
    <row r="99" spans="1:8" ht="11.25">
      <c r="A99" s="64">
        <v>92</v>
      </c>
      <c r="B99" s="65" t="s">
        <v>135</v>
      </c>
      <c r="C99" s="60">
        <v>30.21047521133196</v>
      </c>
      <c r="D99" s="60">
        <v>3.34704135252456</v>
      </c>
      <c r="E99" s="60">
        <v>12.118807503525279</v>
      </c>
      <c r="F99" s="60">
        <v>45.6763240673818</v>
      </c>
      <c r="G99" s="8"/>
      <c r="H99" s="8"/>
    </row>
    <row r="100" spans="1:8" ht="11.25">
      <c r="A100" s="64">
        <v>93</v>
      </c>
      <c r="B100" s="65" t="s">
        <v>136</v>
      </c>
      <c r="C100" s="60">
        <v>12.322735219840704</v>
      </c>
      <c r="D100" s="60">
        <v>2.1796283105614194</v>
      </c>
      <c r="E100" s="60">
        <v>11.222132244521726</v>
      </c>
      <c r="F100" s="60">
        <v>25.72449577492385</v>
      </c>
      <c r="G100" s="8"/>
      <c r="H100" s="8"/>
    </row>
    <row r="101" spans="1:8" ht="11.25">
      <c r="A101" s="64">
        <v>94</v>
      </c>
      <c r="B101" s="65" t="s">
        <v>137</v>
      </c>
      <c r="C101" s="60">
        <v>19.44062276867348</v>
      </c>
      <c r="D101" s="60">
        <v>2.692394768464499</v>
      </c>
      <c r="E101" s="60">
        <v>16.057948713082187</v>
      </c>
      <c r="F101" s="60">
        <v>38.190966250220164</v>
      </c>
      <c r="G101" s="8"/>
      <c r="H101" s="8"/>
    </row>
    <row r="102" spans="1:8" ht="11.25">
      <c r="A102" s="64">
        <v>95</v>
      </c>
      <c r="B102" s="65" t="s">
        <v>138</v>
      </c>
      <c r="C102" s="60">
        <v>7.579926003225499</v>
      </c>
      <c r="D102" s="60">
        <v>8.147234607722227</v>
      </c>
      <c r="E102" s="60">
        <v>15.696573658307866</v>
      </c>
      <c r="F102" s="60">
        <v>31.423734269255593</v>
      </c>
      <c r="G102" s="8"/>
      <c r="H102" s="8"/>
    </row>
    <row r="103" spans="1:6" ht="24.75" customHeight="1">
      <c r="A103" s="66" t="s">
        <v>94</v>
      </c>
      <c r="B103" s="66"/>
      <c r="C103" s="67">
        <v>11.16249209138184</v>
      </c>
      <c r="D103" s="67">
        <v>2.7183087666884838</v>
      </c>
      <c r="E103" s="67">
        <v>30.959164464990074</v>
      </c>
      <c r="F103" s="67">
        <v>44.83996532306039</v>
      </c>
    </row>
    <row r="104" spans="1:6" ht="11.25">
      <c r="A104" s="69" t="s">
        <v>140</v>
      </c>
      <c r="B104" s="68"/>
      <c r="C104" s="68"/>
      <c r="D104" s="68"/>
      <c r="E104" s="68"/>
      <c r="F104" s="68"/>
    </row>
    <row r="105" spans="1:6" ht="11.25">
      <c r="A105" s="4"/>
      <c r="B105" s="5" t="s">
        <v>98</v>
      </c>
      <c r="C105" s="11"/>
      <c r="D105" s="11"/>
      <c r="E105" s="11"/>
      <c r="F105" s="11"/>
    </row>
    <row r="106" spans="1:6" ht="11.25">
      <c r="A106" s="4"/>
      <c r="B106" s="4"/>
      <c r="C106" s="4"/>
      <c r="D106" s="4"/>
      <c r="E106" s="4"/>
      <c r="F106" s="4"/>
    </row>
    <row r="107" spans="1:6" ht="11.25">
      <c r="A107" s="4"/>
      <c r="B107" s="4"/>
      <c r="C107" s="4"/>
      <c r="D107" s="4"/>
      <c r="E107" s="4"/>
      <c r="F107" s="4"/>
    </row>
    <row r="108" spans="1:6" ht="11.25">
      <c r="A108" s="4"/>
      <c r="B108" s="4"/>
      <c r="C108" s="4"/>
      <c r="D108" s="4"/>
      <c r="E108" s="4"/>
      <c r="F108" s="4"/>
    </row>
    <row r="109" spans="1:6" ht="11.25">
      <c r="A109" s="4"/>
      <c r="B109" s="4"/>
      <c r="C109" s="4"/>
      <c r="D109" s="4"/>
      <c r="E109" s="4"/>
      <c r="F109" s="4"/>
    </row>
    <row r="110" spans="1:6" ht="11.25">
      <c r="A110" s="4"/>
      <c r="B110" s="4"/>
      <c r="C110" s="4"/>
      <c r="D110" s="4"/>
      <c r="E110" s="4"/>
      <c r="F110" s="4"/>
    </row>
    <row r="111" spans="1:6" ht="11.25">
      <c r="A111" s="4"/>
      <c r="B111" s="4"/>
      <c r="C111" s="4"/>
      <c r="D111" s="4"/>
      <c r="E111" s="4"/>
      <c r="F111" s="4"/>
    </row>
    <row r="112" spans="1:6" ht="11.25">
      <c r="A112" s="4"/>
      <c r="B112" s="4"/>
      <c r="C112" s="4"/>
      <c r="D112" s="4"/>
      <c r="E112" s="4"/>
      <c r="F112" s="4"/>
    </row>
    <row r="113" spans="1:6" ht="11.25">
      <c r="A113" s="4"/>
      <c r="B113" s="4"/>
      <c r="C113" s="4"/>
      <c r="D113" s="4"/>
      <c r="E113" s="4"/>
      <c r="F113" s="4"/>
    </row>
    <row r="114" spans="1:6" ht="11.25">
      <c r="A114" s="4"/>
      <c r="B114" s="4"/>
      <c r="C114" s="4"/>
      <c r="D114" s="4"/>
      <c r="E114" s="4"/>
      <c r="F114" s="4"/>
    </row>
    <row r="115" spans="1:6" ht="11.25">
      <c r="A115" s="4"/>
      <c r="B115" s="4"/>
      <c r="C115" s="4"/>
      <c r="D115" s="4"/>
      <c r="E115" s="4"/>
      <c r="F115" s="4"/>
    </row>
    <row r="116" spans="1:6" ht="11.25">
      <c r="A116" s="4"/>
      <c r="B116" s="4"/>
      <c r="C116" s="4"/>
      <c r="D116" s="4"/>
      <c r="E116" s="4"/>
      <c r="F116" s="4"/>
    </row>
    <row r="117" spans="1:6" ht="11.25">
      <c r="A117" s="4"/>
      <c r="B117" s="4"/>
      <c r="C117" s="4"/>
      <c r="D117" s="4"/>
      <c r="E117" s="4"/>
      <c r="F117" s="4"/>
    </row>
    <row r="118" spans="1:6" ht="11.25">
      <c r="A118" s="4"/>
      <c r="B118" s="4"/>
      <c r="C118" s="4"/>
      <c r="D118" s="4"/>
      <c r="E118" s="4"/>
      <c r="F118" s="4"/>
    </row>
    <row r="119" spans="1:6" ht="11.25">
      <c r="A119" s="4"/>
      <c r="B119" s="4"/>
      <c r="C119" s="4"/>
      <c r="D119" s="4"/>
      <c r="E119" s="4"/>
      <c r="F119" s="4"/>
    </row>
    <row r="120" spans="1:6" ht="11.25">
      <c r="A120" s="4"/>
      <c r="B120" s="4"/>
      <c r="C120" s="4"/>
      <c r="D120" s="4"/>
      <c r="E120" s="4"/>
      <c r="F120" s="4"/>
    </row>
    <row r="121" spans="1:6" ht="11.25">
      <c r="A121" s="4"/>
      <c r="B121" s="4"/>
      <c r="C121" s="4"/>
      <c r="D121" s="4"/>
      <c r="E121" s="4"/>
      <c r="F121" s="4"/>
    </row>
    <row r="122" spans="1:6" ht="11.25">
      <c r="A122" s="4"/>
      <c r="B122" s="4"/>
      <c r="C122" s="4"/>
      <c r="D122" s="4"/>
      <c r="E122" s="4"/>
      <c r="F122" s="4"/>
    </row>
    <row r="123" spans="1:6" ht="11.25">
      <c r="A123" s="4"/>
      <c r="B123" s="4"/>
      <c r="C123" s="4"/>
      <c r="D123" s="4"/>
      <c r="E123" s="4"/>
      <c r="F123" s="4"/>
    </row>
    <row r="124" spans="1:6" ht="11.25">
      <c r="A124" s="4"/>
      <c r="B124" s="4"/>
      <c r="C124" s="4"/>
      <c r="D124" s="4"/>
      <c r="E124" s="4"/>
      <c r="F124" s="4"/>
    </row>
    <row r="125" spans="1:6" ht="11.25">
      <c r="A125" s="4"/>
      <c r="B125" s="4"/>
      <c r="C125" s="4"/>
      <c r="D125" s="4"/>
      <c r="E125" s="4"/>
      <c r="F125" s="4"/>
    </row>
    <row r="126" spans="1:6" ht="11.25">
      <c r="A126" s="4"/>
      <c r="B126" s="4"/>
      <c r="C126" s="4"/>
      <c r="D126" s="4"/>
      <c r="E126" s="4"/>
      <c r="F126" s="4"/>
    </row>
    <row r="127" spans="1:6" ht="11.25">
      <c r="A127" s="4"/>
      <c r="B127" s="4"/>
      <c r="C127" s="4"/>
      <c r="D127" s="4"/>
      <c r="E127" s="4"/>
      <c r="F127" s="4"/>
    </row>
    <row r="128" spans="1:6" ht="11.25">
      <c r="A128" s="4"/>
      <c r="B128" s="4"/>
      <c r="C128" s="4"/>
      <c r="D128" s="4"/>
      <c r="E128" s="4"/>
      <c r="F128" s="4"/>
    </row>
    <row r="129" spans="1:6" ht="11.25">
      <c r="A129" s="4"/>
      <c r="B129" s="4"/>
      <c r="C129" s="4"/>
      <c r="D129" s="4"/>
      <c r="E129" s="4"/>
      <c r="F129" s="4"/>
    </row>
    <row r="130" spans="1:6" ht="11.25">
      <c r="A130" s="4"/>
      <c r="B130" s="4"/>
      <c r="C130" s="4"/>
      <c r="D130" s="4"/>
      <c r="E130" s="4"/>
      <c r="F130" s="4"/>
    </row>
    <row r="131" spans="1:6" ht="11.25">
      <c r="A131" s="4"/>
      <c r="B131" s="4"/>
      <c r="C131" s="4"/>
      <c r="D131" s="4"/>
      <c r="E131" s="4"/>
      <c r="F131" s="4"/>
    </row>
    <row r="132" spans="1:6" ht="11.25">
      <c r="A132" s="4"/>
      <c r="B132" s="4"/>
      <c r="C132" s="4"/>
      <c r="D132" s="4"/>
      <c r="E132" s="4"/>
      <c r="F132" s="4"/>
    </row>
    <row r="133" spans="1:6" ht="11.25">
      <c r="A133" s="4"/>
      <c r="B133" s="4"/>
      <c r="C133" s="4"/>
      <c r="D133" s="4"/>
      <c r="E133" s="4"/>
      <c r="F133" s="4"/>
    </row>
    <row r="134" spans="1:6" ht="11.25">
      <c r="A134" s="4"/>
      <c r="B134" s="4"/>
      <c r="C134" s="4"/>
      <c r="D134" s="4"/>
      <c r="E134" s="4"/>
      <c r="F134" s="4"/>
    </row>
  </sheetData>
  <sheetProtection/>
  <mergeCells count="3">
    <mergeCell ref="A3:B3"/>
    <mergeCell ref="A59:B59"/>
    <mergeCell ref="A1:F1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  <rowBreaks count="1" manualBreakCount="1">
    <brk id="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2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3.8515625" style="1" customWidth="1"/>
    <col min="2" max="2" width="20.28125" style="1" customWidth="1"/>
    <col min="3" max="3" width="8.140625" style="1" customWidth="1"/>
    <col min="4" max="4" width="3.28125" style="3" customWidth="1"/>
    <col min="5" max="5" width="8.00390625" style="1" customWidth="1"/>
    <col min="6" max="6" width="3.28125" style="3" customWidth="1"/>
    <col min="7" max="7" width="8.28125" style="1" customWidth="1"/>
    <col min="8" max="8" width="3.28125" style="3" customWidth="1"/>
    <col min="9" max="9" width="9.00390625" style="231" customWidth="1"/>
    <col min="10" max="10" width="2.8515625" style="3" customWidth="1"/>
    <col min="11" max="16384" width="11.421875" style="1" customWidth="1"/>
  </cols>
  <sheetData>
    <row r="1" spans="1:10" ht="25.5" customHeight="1">
      <c r="A1" s="563" t="s">
        <v>173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0.5" customHeight="1">
      <c r="A3" s="17"/>
      <c r="B3" s="34"/>
      <c r="C3" s="573" t="s">
        <v>7</v>
      </c>
      <c r="D3" s="574"/>
      <c r="E3" s="574"/>
      <c r="F3" s="578"/>
      <c r="G3" s="559" t="s">
        <v>174</v>
      </c>
      <c r="H3" s="595"/>
      <c r="I3" s="594" t="s">
        <v>85</v>
      </c>
      <c r="J3" s="578"/>
    </row>
    <row r="4" spans="1:10" ht="16.5" customHeight="1">
      <c r="A4" s="569" t="s">
        <v>86</v>
      </c>
      <c r="B4" s="575"/>
      <c r="C4" s="588"/>
      <c r="D4" s="589"/>
      <c r="E4" s="589"/>
      <c r="F4" s="590"/>
      <c r="G4" s="596"/>
      <c r="H4" s="597"/>
      <c r="I4" s="572"/>
      <c r="J4" s="570"/>
    </row>
    <row r="5" spans="1:10" s="2" customFormat="1" ht="17.25" customHeight="1">
      <c r="A5" s="18"/>
      <c r="B5" s="19"/>
      <c r="C5" s="548" t="s">
        <v>2</v>
      </c>
      <c r="D5" s="592"/>
      <c r="E5" s="591" t="s">
        <v>3</v>
      </c>
      <c r="F5" s="549"/>
      <c r="G5" s="598"/>
      <c r="H5" s="599"/>
      <c r="I5" s="583"/>
      <c r="J5" s="579"/>
    </row>
    <row r="6" spans="1:10" ht="11.25">
      <c r="A6" s="17">
        <v>1</v>
      </c>
      <c r="B6" s="232" t="s">
        <v>15</v>
      </c>
      <c r="C6" s="27">
        <v>216</v>
      </c>
      <c r="D6" s="28"/>
      <c r="E6" s="25">
        <v>0</v>
      </c>
      <c r="F6" s="36"/>
      <c r="G6" s="27">
        <v>0</v>
      </c>
      <c r="H6" s="20"/>
      <c r="I6" s="233">
        <f>$C6+$E6+$G6</f>
        <v>216</v>
      </c>
      <c r="J6" s="20" t="str">
        <f>IF(OR(D6="(e)",F6="(e)",H6="(e)"),"(e)"," ")</f>
        <v> </v>
      </c>
    </row>
    <row r="7" spans="1:10" ht="11.25">
      <c r="A7" s="21">
        <v>2</v>
      </c>
      <c r="B7" s="4" t="s">
        <v>16</v>
      </c>
      <c r="C7" s="29">
        <v>40</v>
      </c>
      <c r="D7" s="30"/>
      <c r="E7" s="8">
        <v>0</v>
      </c>
      <c r="F7" s="12"/>
      <c r="G7" s="29">
        <v>0</v>
      </c>
      <c r="H7" s="22"/>
      <c r="I7" s="6">
        <f aca="true" t="shared" si="0" ref="I7:I58">$C7+$E7+$G7</f>
        <v>40</v>
      </c>
      <c r="J7" s="22" t="str">
        <f aca="true" t="shared" si="1" ref="J7:J58">IF(OR(D7="(e)",F7="(e)",H7="(e)"),"(e)"," ")</f>
        <v> </v>
      </c>
    </row>
    <row r="8" spans="1:10" ht="11.25">
      <c r="A8" s="21">
        <v>3</v>
      </c>
      <c r="B8" s="4" t="s">
        <v>17</v>
      </c>
      <c r="C8" s="29">
        <v>155</v>
      </c>
      <c r="D8" s="30"/>
      <c r="E8" s="8">
        <v>60</v>
      </c>
      <c r="F8" s="12"/>
      <c r="G8" s="29">
        <v>0</v>
      </c>
      <c r="H8" s="22"/>
      <c r="I8" s="6">
        <f t="shared" si="0"/>
        <v>215</v>
      </c>
      <c r="J8" s="22" t="str">
        <f t="shared" si="1"/>
        <v> </v>
      </c>
    </row>
    <row r="9" spans="1:10" ht="11.25">
      <c r="A9" s="21">
        <v>4</v>
      </c>
      <c r="B9" s="4" t="s">
        <v>101</v>
      </c>
      <c r="C9" s="29">
        <v>40</v>
      </c>
      <c r="D9" s="30"/>
      <c r="E9" s="8">
        <v>0</v>
      </c>
      <c r="F9" s="12"/>
      <c r="G9" s="29">
        <v>0</v>
      </c>
      <c r="H9" s="22"/>
      <c r="I9" s="6">
        <f t="shared" si="0"/>
        <v>40</v>
      </c>
      <c r="J9" s="22" t="str">
        <f t="shared" si="1"/>
        <v> </v>
      </c>
    </row>
    <row r="10" spans="1:10" ht="11.25">
      <c r="A10" s="21">
        <v>5</v>
      </c>
      <c r="B10" s="4" t="s">
        <v>102</v>
      </c>
      <c r="C10" s="29">
        <v>0</v>
      </c>
      <c r="D10" s="31" t="s">
        <v>100</v>
      </c>
      <c r="E10" s="8">
        <v>0</v>
      </c>
      <c r="F10" s="12" t="s">
        <v>100</v>
      </c>
      <c r="G10" s="29">
        <v>0</v>
      </c>
      <c r="H10" s="22" t="s">
        <v>100</v>
      </c>
      <c r="I10" s="6">
        <f t="shared" si="0"/>
        <v>0</v>
      </c>
      <c r="J10" s="22" t="str">
        <f t="shared" si="1"/>
        <v>(e)</v>
      </c>
    </row>
    <row r="11" spans="1:10" ht="11.25">
      <c r="A11" s="21">
        <v>6</v>
      </c>
      <c r="B11" s="4" t="s">
        <v>103</v>
      </c>
      <c r="C11" s="29">
        <v>0</v>
      </c>
      <c r="D11" s="30"/>
      <c r="E11" s="8">
        <v>0</v>
      </c>
      <c r="F11" s="12"/>
      <c r="G11" s="29">
        <v>0</v>
      </c>
      <c r="H11" s="22"/>
      <c r="I11" s="6">
        <f t="shared" si="0"/>
        <v>0</v>
      </c>
      <c r="J11" s="22" t="str">
        <f t="shared" si="1"/>
        <v> </v>
      </c>
    </row>
    <row r="12" spans="1:10" ht="11.25">
      <c r="A12" s="21">
        <v>7</v>
      </c>
      <c r="B12" s="4" t="s">
        <v>18</v>
      </c>
      <c r="C12" s="29">
        <v>0</v>
      </c>
      <c r="D12" s="30"/>
      <c r="E12" s="8">
        <v>0</v>
      </c>
      <c r="F12" s="12"/>
      <c r="G12" s="29">
        <v>0</v>
      </c>
      <c r="H12" s="22"/>
      <c r="I12" s="6">
        <f t="shared" si="0"/>
        <v>0</v>
      </c>
      <c r="J12" s="22" t="str">
        <f t="shared" si="1"/>
        <v> </v>
      </c>
    </row>
    <row r="13" spans="1:10" ht="11.25">
      <c r="A13" s="21">
        <v>8</v>
      </c>
      <c r="B13" s="4" t="s">
        <v>19</v>
      </c>
      <c r="C13" s="29">
        <v>239</v>
      </c>
      <c r="D13" s="30"/>
      <c r="E13" s="8">
        <v>40</v>
      </c>
      <c r="F13" s="12"/>
      <c r="G13" s="29">
        <v>0</v>
      </c>
      <c r="H13" s="22"/>
      <c r="I13" s="6">
        <f t="shared" si="0"/>
        <v>279</v>
      </c>
      <c r="J13" s="22" t="str">
        <f t="shared" si="1"/>
        <v> </v>
      </c>
    </row>
    <row r="14" spans="1:10" ht="11.25">
      <c r="A14" s="21">
        <v>9</v>
      </c>
      <c r="B14" s="4" t="s">
        <v>20</v>
      </c>
      <c r="C14" s="29">
        <v>0</v>
      </c>
      <c r="D14" s="30"/>
      <c r="E14" s="8">
        <v>0</v>
      </c>
      <c r="F14" s="12"/>
      <c r="G14" s="29">
        <v>0</v>
      </c>
      <c r="H14" s="22"/>
      <c r="I14" s="6">
        <f t="shared" si="0"/>
        <v>0</v>
      </c>
      <c r="J14" s="22" t="str">
        <f t="shared" si="1"/>
        <v> </v>
      </c>
    </row>
    <row r="15" spans="1:10" ht="11.25">
      <c r="A15" s="21">
        <v>10</v>
      </c>
      <c r="B15" s="4" t="s">
        <v>21</v>
      </c>
      <c r="C15" s="29">
        <v>85</v>
      </c>
      <c r="D15" s="30"/>
      <c r="E15" s="8">
        <v>0</v>
      </c>
      <c r="F15" s="12"/>
      <c r="G15" s="29">
        <v>0</v>
      </c>
      <c r="H15" s="22"/>
      <c r="I15" s="6">
        <f t="shared" si="0"/>
        <v>85</v>
      </c>
      <c r="J15" s="22" t="str">
        <f t="shared" si="1"/>
        <v> </v>
      </c>
    </row>
    <row r="16" spans="1:10" ht="11.25">
      <c r="A16" s="21">
        <v>11</v>
      </c>
      <c r="B16" s="4" t="s">
        <v>22</v>
      </c>
      <c r="C16" s="29">
        <v>35</v>
      </c>
      <c r="D16" s="30"/>
      <c r="E16" s="8">
        <v>0</v>
      </c>
      <c r="F16" s="12"/>
      <c r="G16" s="29">
        <v>0</v>
      </c>
      <c r="H16" s="22"/>
      <c r="I16" s="6">
        <f t="shared" si="0"/>
        <v>35</v>
      </c>
      <c r="J16" s="22" t="str">
        <f t="shared" si="1"/>
        <v> </v>
      </c>
    </row>
    <row r="17" spans="1:10" ht="11.25">
      <c r="A17" s="21">
        <v>12</v>
      </c>
      <c r="B17" s="4" t="s">
        <v>23</v>
      </c>
      <c r="C17" s="29">
        <v>120</v>
      </c>
      <c r="D17" s="30"/>
      <c r="E17" s="8">
        <v>0</v>
      </c>
      <c r="F17" s="12"/>
      <c r="G17" s="29">
        <v>0</v>
      </c>
      <c r="H17" s="22"/>
      <c r="I17" s="6">
        <f t="shared" si="0"/>
        <v>120</v>
      </c>
      <c r="J17" s="22" t="str">
        <f t="shared" si="1"/>
        <v> </v>
      </c>
    </row>
    <row r="18" spans="1:10" ht="11.25">
      <c r="A18" s="21">
        <v>13</v>
      </c>
      <c r="B18" s="4" t="s">
        <v>104</v>
      </c>
      <c r="C18" s="29">
        <v>152</v>
      </c>
      <c r="D18" s="30"/>
      <c r="E18" s="8">
        <v>0</v>
      </c>
      <c r="F18" s="12"/>
      <c r="G18" s="29">
        <v>0</v>
      </c>
      <c r="H18" s="22"/>
      <c r="I18" s="6">
        <f t="shared" si="0"/>
        <v>152</v>
      </c>
      <c r="J18" s="22" t="str">
        <f t="shared" si="1"/>
        <v> </v>
      </c>
    </row>
    <row r="19" spans="1:10" ht="11.25">
      <c r="A19" s="21">
        <v>14</v>
      </c>
      <c r="B19" s="4" t="s">
        <v>24</v>
      </c>
      <c r="C19" s="29">
        <v>585</v>
      </c>
      <c r="D19" s="30"/>
      <c r="E19" s="8">
        <v>216</v>
      </c>
      <c r="F19" s="12"/>
      <c r="G19" s="29">
        <v>0</v>
      </c>
      <c r="H19" s="22"/>
      <c r="I19" s="6">
        <f t="shared" si="0"/>
        <v>801</v>
      </c>
      <c r="J19" s="22" t="str">
        <f t="shared" si="1"/>
        <v> </v>
      </c>
    </row>
    <row r="20" spans="1:10" ht="11.25">
      <c r="A20" s="21">
        <v>15</v>
      </c>
      <c r="B20" s="4" t="s">
        <v>25</v>
      </c>
      <c r="C20" s="29">
        <v>0</v>
      </c>
      <c r="D20" s="30"/>
      <c r="E20" s="8">
        <v>0</v>
      </c>
      <c r="F20" s="12"/>
      <c r="G20" s="29">
        <v>0</v>
      </c>
      <c r="H20" s="22"/>
      <c r="I20" s="6">
        <f t="shared" si="0"/>
        <v>0</v>
      </c>
      <c r="J20" s="22" t="str">
        <f t="shared" si="1"/>
        <v> </v>
      </c>
    </row>
    <row r="21" spans="1:10" ht="11.25">
      <c r="A21" s="21">
        <v>16</v>
      </c>
      <c r="B21" s="4" t="s">
        <v>26</v>
      </c>
      <c r="C21" s="29">
        <v>531</v>
      </c>
      <c r="D21" s="30"/>
      <c r="E21" s="8">
        <v>0</v>
      </c>
      <c r="F21" s="12"/>
      <c r="G21" s="29">
        <v>0</v>
      </c>
      <c r="H21" s="22"/>
      <c r="I21" s="6">
        <f t="shared" si="0"/>
        <v>531</v>
      </c>
      <c r="J21" s="22" t="str">
        <f t="shared" si="1"/>
        <v> </v>
      </c>
    </row>
    <row r="22" spans="1:10" ht="11.25">
      <c r="A22" s="21">
        <v>17</v>
      </c>
      <c r="B22" s="4" t="s">
        <v>105</v>
      </c>
      <c r="C22" s="29">
        <v>96</v>
      </c>
      <c r="D22" s="30"/>
      <c r="E22" s="8">
        <v>30</v>
      </c>
      <c r="F22" s="12"/>
      <c r="G22" s="29">
        <v>16</v>
      </c>
      <c r="H22" s="22"/>
      <c r="I22" s="6">
        <f t="shared" si="0"/>
        <v>142</v>
      </c>
      <c r="J22" s="22" t="str">
        <f t="shared" si="1"/>
        <v> </v>
      </c>
    </row>
    <row r="23" spans="1:10" ht="11.25">
      <c r="A23" s="21">
        <v>18</v>
      </c>
      <c r="B23" s="4" t="s">
        <v>27</v>
      </c>
      <c r="C23" s="29">
        <v>207</v>
      </c>
      <c r="D23" s="30"/>
      <c r="E23" s="8">
        <v>0</v>
      </c>
      <c r="F23" s="12"/>
      <c r="G23" s="29">
        <v>14</v>
      </c>
      <c r="H23" s="22"/>
      <c r="I23" s="6">
        <f t="shared" si="0"/>
        <v>221</v>
      </c>
      <c r="J23" s="22" t="str">
        <f t="shared" si="1"/>
        <v> </v>
      </c>
    </row>
    <row r="24" spans="1:10" ht="11.25">
      <c r="A24" s="21">
        <v>19</v>
      </c>
      <c r="B24" s="4" t="s">
        <v>28</v>
      </c>
      <c r="C24" s="29">
        <v>0</v>
      </c>
      <c r="D24" s="30"/>
      <c r="E24" s="8">
        <v>36</v>
      </c>
      <c r="F24" s="12"/>
      <c r="G24" s="29">
        <v>0</v>
      </c>
      <c r="H24" s="22"/>
      <c r="I24" s="6">
        <f t="shared" si="0"/>
        <v>36</v>
      </c>
      <c r="J24" s="22" t="str">
        <f t="shared" si="1"/>
        <v> </v>
      </c>
    </row>
    <row r="25" spans="1:10" ht="11.25">
      <c r="A25" s="21" t="s">
        <v>8</v>
      </c>
      <c r="B25" s="4" t="s">
        <v>29</v>
      </c>
      <c r="C25" s="29">
        <v>0</v>
      </c>
      <c r="D25" s="30"/>
      <c r="E25" s="8">
        <v>20</v>
      </c>
      <c r="F25" s="12"/>
      <c r="G25" s="29">
        <v>0</v>
      </c>
      <c r="H25" s="22"/>
      <c r="I25" s="6">
        <f t="shared" si="0"/>
        <v>20</v>
      </c>
      <c r="J25" s="22" t="str">
        <f t="shared" si="1"/>
        <v> </v>
      </c>
    </row>
    <row r="26" spans="1:10" ht="11.25">
      <c r="A26" s="21" t="s">
        <v>76</v>
      </c>
      <c r="B26" s="4" t="s">
        <v>106</v>
      </c>
      <c r="C26" s="29">
        <v>82</v>
      </c>
      <c r="D26" s="30"/>
      <c r="E26" s="8">
        <v>0</v>
      </c>
      <c r="F26" s="12"/>
      <c r="G26" s="29">
        <v>0</v>
      </c>
      <c r="H26" s="22"/>
      <c r="I26" s="6">
        <f t="shared" si="0"/>
        <v>82</v>
      </c>
      <c r="J26" s="22" t="str">
        <f t="shared" si="1"/>
        <v> </v>
      </c>
    </row>
    <row r="27" spans="1:10" ht="11.25">
      <c r="A27" s="21">
        <v>21</v>
      </c>
      <c r="B27" s="4" t="s">
        <v>107</v>
      </c>
      <c r="C27" s="29">
        <v>588</v>
      </c>
      <c r="D27" s="30"/>
      <c r="E27" s="8">
        <v>120</v>
      </c>
      <c r="F27" s="12"/>
      <c r="G27" s="29">
        <v>0</v>
      </c>
      <c r="H27" s="22"/>
      <c r="I27" s="6">
        <f t="shared" si="0"/>
        <v>708</v>
      </c>
      <c r="J27" s="22" t="str">
        <f t="shared" si="1"/>
        <v> </v>
      </c>
    </row>
    <row r="28" spans="1:10" ht="11.25">
      <c r="A28" s="21">
        <v>22</v>
      </c>
      <c r="B28" s="4" t="s">
        <v>108</v>
      </c>
      <c r="C28" s="29">
        <v>245</v>
      </c>
      <c r="D28" s="30"/>
      <c r="E28" s="8">
        <v>0</v>
      </c>
      <c r="F28" s="12"/>
      <c r="G28" s="29">
        <v>0</v>
      </c>
      <c r="H28" s="22"/>
      <c r="I28" s="6">
        <f t="shared" si="0"/>
        <v>245</v>
      </c>
      <c r="J28" s="22" t="str">
        <f t="shared" si="1"/>
        <v> </v>
      </c>
    </row>
    <row r="29" spans="1:10" ht="11.25">
      <c r="A29" s="21">
        <v>23</v>
      </c>
      <c r="B29" s="4" t="s">
        <v>30</v>
      </c>
      <c r="C29" s="29">
        <v>0</v>
      </c>
      <c r="D29" s="30"/>
      <c r="E29" s="8">
        <v>0</v>
      </c>
      <c r="F29" s="12"/>
      <c r="G29" s="29">
        <v>0</v>
      </c>
      <c r="H29" s="22"/>
      <c r="I29" s="6">
        <f t="shared" si="0"/>
        <v>0</v>
      </c>
      <c r="J29" s="22" t="str">
        <f t="shared" si="1"/>
        <v> </v>
      </c>
    </row>
    <row r="30" spans="1:10" ht="11.25">
      <c r="A30" s="21">
        <v>24</v>
      </c>
      <c r="B30" s="4" t="s">
        <v>31</v>
      </c>
      <c r="C30" s="29">
        <v>225</v>
      </c>
      <c r="D30" s="30"/>
      <c r="E30" s="8">
        <v>75</v>
      </c>
      <c r="F30" s="12"/>
      <c r="G30" s="29">
        <v>0</v>
      </c>
      <c r="H30" s="22"/>
      <c r="I30" s="6">
        <f t="shared" si="0"/>
        <v>300</v>
      </c>
      <c r="J30" s="22" t="str">
        <f t="shared" si="1"/>
        <v> </v>
      </c>
    </row>
    <row r="31" spans="1:10" ht="11.25">
      <c r="A31" s="21">
        <v>25</v>
      </c>
      <c r="B31" s="4" t="s">
        <v>32</v>
      </c>
      <c r="C31" s="29">
        <v>259</v>
      </c>
      <c r="D31" s="30"/>
      <c r="E31" s="8">
        <v>115</v>
      </c>
      <c r="F31" s="12"/>
      <c r="G31" s="29">
        <v>0</v>
      </c>
      <c r="H31" s="22"/>
      <c r="I31" s="6">
        <f t="shared" si="0"/>
        <v>374</v>
      </c>
      <c r="J31" s="22" t="str">
        <f t="shared" si="1"/>
        <v> </v>
      </c>
    </row>
    <row r="32" spans="1:10" ht="11.25">
      <c r="A32" s="21">
        <v>26</v>
      </c>
      <c r="B32" s="4" t="s">
        <v>33</v>
      </c>
      <c r="C32" s="29">
        <v>364</v>
      </c>
      <c r="D32" s="30"/>
      <c r="E32" s="8">
        <v>0</v>
      </c>
      <c r="F32" s="12"/>
      <c r="G32" s="29">
        <v>0</v>
      </c>
      <c r="H32" s="22"/>
      <c r="I32" s="6">
        <f t="shared" si="0"/>
        <v>364</v>
      </c>
      <c r="J32" s="22" t="str">
        <f t="shared" si="1"/>
        <v> </v>
      </c>
    </row>
    <row r="33" spans="1:10" ht="11.25">
      <c r="A33" s="21">
        <v>27</v>
      </c>
      <c r="B33" s="4" t="s">
        <v>34</v>
      </c>
      <c r="C33" s="29">
        <v>389</v>
      </c>
      <c r="D33" s="30"/>
      <c r="E33" s="8">
        <v>30</v>
      </c>
      <c r="F33" s="12"/>
      <c r="G33" s="29">
        <v>0</v>
      </c>
      <c r="H33" s="22"/>
      <c r="I33" s="6">
        <f t="shared" si="0"/>
        <v>419</v>
      </c>
      <c r="J33" s="22" t="str">
        <f t="shared" si="1"/>
        <v> </v>
      </c>
    </row>
    <row r="34" spans="1:10" ht="11.25">
      <c r="A34" s="21">
        <v>28</v>
      </c>
      <c r="B34" s="4" t="s">
        <v>109</v>
      </c>
      <c r="C34" s="29">
        <v>176</v>
      </c>
      <c r="D34" s="30"/>
      <c r="E34" s="8">
        <v>0</v>
      </c>
      <c r="F34" s="12"/>
      <c r="G34" s="29">
        <v>0</v>
      </c>
      <c r="H34" s="22"/>
      <c r="I34" s="6">
        <f t="shared" si="0"/>
        <v>176</v>
      </c>
      <c r="J34" s="22" t="str">
        <f t="shared" si="1"/>
        <v> </v>
      </c>
    </row>
    <row r="35" spans="1:10" ht="11.25">
      <c r="A35" s="21">
        <v>29</v>
      </c>
      <c r="B35" s="4" t="s">
        <v>35</v>
      </c>
      <c r="C35" s="29">
        <v>463</v>
      </c>
      <c r="D35" s="30"/>
      <c r="E35" s="8">
        <v>173</v>
      </c>
      <c r="F35" s="12"/>
      <c r="G35" s="29">
        <v>16</v>
      </c>
      <c r="H35" s="22"/>
      <c r="I35" s="6">
        <f t="shared" si="0"/>
        <v>652</v>
      </c>
      <c r="J35" s="22" t="str">
        <f t="shared" si="1"/>
        <v> </v>
      </c>
    </row>
    <row r="36" spans="1:10" ht="11.25">
      <c r="A36" s="21">
        <v>30</v>
      </c>
      <c r="B36" s="4" t="s">
        <v>36</v>
      </c>
      <c r="C36" s="29">
        <v>0</v>
      </c>
      <c r="D36" s="30"/>
      <c r="E36" s="8">
        <v>0</v>
      </c>
      <c r="F36" s="12"/>
      <c r="G36" s="29">
        <v>0</v>
      </c>
      <c r="H36" s="22"/>
      <c r="I36" s="6">
        <f t="shared" si="0"/>
        <v>0</v>
      </c>
      <c r="J36" s="22" t="str">
        <f t="shared" si="1"/>
        <v> </v>
      </c>
    </row>
    <row r="37" spans="1:10" ht="11.25">
      <c r="A37" s="21">
        <v>31</v>
      </c>
      <c r="B37" s="4" t="s">
        <v>110</v>
      </c>
      <c r="C37" s="29">
        <v>2520</v>
      </c>
      <c r="D37" s="30"/>
      <c r="E37" s="8">
        <v>255</v>
      </c>
      <c r="F37" s="12"/>
      <c r="G37" s="29">
        <v>48</v>
      </c>
      <c r="H37" s="22"/>
      <c r="I37" s="6">
        <f t="shared" si="0"/>
        <v>2823</v>
      </c>
      <c r="J37" s="22" t="str">
        <f t="shared" si="1"/>
        <v> </v>
      </c>
    </row>
    <row r="38" spans="1:10" ht="11.25">
      <c r="A38" s="21">
        <v>32</v>
      </c>
      <c r="B38" s="4" t="s">
        <v>37</v>
      </c>
      <c r="C38" s="29">
        <v>25</v>
      </c>
      <c r="D38" s="30"/>
      <c r="E38" s="8">
        <v>0</v>
      </c>
      <c r="F38" s="12"/>
      <c r="G38" s="29">
        <v>0</v>
      </c>
      <c r="H38" s="22"/>
      <c r="I38" s="6">
        <f t="shared" si="0"/>
        <v>25</v>
      </c>
      <c r="J38" s="22" t="str">
        <f t="shared" si="1"/>
        <v> </v>
      </c>
    </row>
    <row r="39" spans="1:10" ht="11.25">
      <c r="A39" s="21">
        <v>33</v>
      </c>
      <c r="B39" s="4" t="s">
        <v>38</v>
      </c>
      <c r="C39" s="29">
        <v>1116</v>
      </c>
      <c r="D39" s="30"/>
      <c r="E39" s="8">
        <v>461</v>
      </c>
      <c r="F39" s="12"/>
      <c r="G39" s="29">
        <v>0</v>
      </c>
      <c r="H39" s="22"/>
      <c r="I39" s="6">
        <f t="shared" si="0"/>
        <v>1577</v>
      </c>
      <c r="J39" s="22" t="str">
        <f t="shared" si="1"/>
        <v> </v>
      </c>
    </row>
    <row r="40" spans="1:10" ht="11.25">
      <c r="A40" s="21">
        <v>34</v>
      </c>
      <c r="B40" s="4" t="s">
        <v>39</v>
      </c>
      <c r="C40" s="29">
        <v>704</v>
      </c>
      <c r="D40" s="30"/>
      <c r="E40" s="8">
        <v>217</v>
      </c>
      <c r="F40" s="12"/>
      <c r="G40" s="29">
        <v>0</v>
      </c>
      <c r="H40" s="22"/>
      <c r="I40" s="6">
        <f t="shared" si="0"/>
        <v>921</v>
      </c>
      <c r="J40" s="22" t="str">
        <f t="shared" si="1"/>
        <v> </v>
      </c>
    </row>
    <row r="41" spans="1:10" ht="11.25">
      <c r="A41" s="21">
        <v>35</v>
      </c>
      <c r="B41" s="4" t="s">
        <v>111</v>
      </c>
      <c r="C41" s="29">
        <v>733</v>
      </c>
      <c r="D41" s="30"/>
      <c r="E41" s="8">
        <v>145</v>
      </c>
      <c r="F41" s="12"/>
      <c r="G41" s="29">
        <v>214</v>
      </c>
      <c r="H41" s="22"/>
      <c r="I41" s="6">
        <f t="shared" si="0"/>
        <v>1092</v>
      </c>
      <c r="J41" s="22" t="str">
        <f t="shared" si="1"/>
        <v> </v>
      </c>
    </row>
    <row r="42" spans="1:10" ht="11.25">
      <c r="A42" s="21">
        <v>36</v>
      </c>
      <c r="B42" s="4" t="s">
        <v>40</v>
      </c>
      <c r="C42" s="29">
        <v>40</v>
      </c>
      <c r="D42" s="30"/>
      <c r="E42" s="8">
        <v>0</v>
      </c>
      <c r="F42" s="12"/>
      <c r="G42" s="29">
        <v>0</v>
      </c>
      <c r="H42" s="22"/>
      <c r="I42" s="6">
        <f t="shared" si="0"/>
        <v>40</v>
      </c>
      <c r="J42" s="22" t="str">
        <f t="shared" si="1"/>
        <v> </v>
      </c>
    </row>
    <row r="43" spans="1:10" ht="11.25">
      <c r="A43" s="21">
        <v>37</v>
      </c>
      <c r="B43" s="4" t="s">
        <v>112</v>
      </c>
      <c r="C43" s="29">
        <v>596</v>
      </c>
      <c r="D43" s="30"/>
      <c r="E43" s="8">
        <v>0</v>
      </c>
      <c r="F43" s="12"/>
      <c r="G43" s="29">
        <v>0</v>
      </c>
      <c r="H43" s="22"/>
      <c r="I43" s="6">
        <f t="shared" si="0"/>
        <v>596</v>
      </c>
      <c r="J43" s="22" t="str">
        <f t="shared" si="1"/>
        <v> </v>
      </c>
    </row>
    <row r="44" spans="1:10" ht="11.25">
      <c r="A44" s="21">
        <v>38</v>
      </c>
      <c r="B44" s="4" t="s">
        <v>41</v>
      </c>
      <c r="C44" s="29">
        <v>1516</v>
      </c>
      <c r="D44" s="30"/>
      <c r="E44" s="8">
        <v>147</v>
      </c>
      <c r="F44" s="12"/>
      <c r="G44" s="29">
        <v>0</v>
      </c>
      <c r="H44" s="22"/>
      <c r="I44" s="6">
        <f t="shared" si="0"/>
        <v>1663</v>
      </c>
      <c r="J44" s="22" t="str">
        <f t="shared" si="1"/>
        <v> </v>
      </c>
    </row>
    <row r="45" spans="1:10" ht="11.25">
      <c r="A45" s="21">
        <v>39</v>
      </c>
      <c r="B45" s="4" t="s">
        <v>42</v>
      </c>
      <c r="C45" s="29">
        <v>40</v>
      </c>
      <c r="D45" s="30"/>
      <c r="E45" s="8">
        <v>0</v>
      </c>
      <c r="F45" s="12"/>
      <c r="G45" s="29">
        <v>0</v>
      </c>
      <c r="H45" s="22"/>
      <c r="I45" s="6">
        <f t="shared" si="0"/>
        <v>40</v>
      </c>
      <c r="J45" s="22" t="str">
        <f t="shared" si="1"/>
        <v> </v>
      </c>
    </row>
    <row r="46" spans="1:10" ht="11.25">
      <c r="A46" s="21">
        <v>40</v>
      </c>
      <c r="B46" s="4" t="s">
        <v>43</v>
      </c>
      <c r="C46" s="29">
        <v>55</v>
      </c>
      <c r="D46" s="30"/>
      <c r="E46" s="8">
        <v>0</v>
      </c>
      <c r="F46" s="12"/>
      <c r="G46" s="29">
        <v>0</v>
      </c>
      <c r="H46" s="22"/>
      <c r="I46" s="6">
        <f t="shared" si="0"/>
        <v>55</v>
      </c>
      <c r="J46" s="22" t="str">
        <f t="shared" si="1"/>
        <v> </v>
      </c>
    </row>
    <row r="47" spans="1:10" ht="11.25">
      <c r="A47" s="21">
        <v>41</v>
      </c>
      <c r="B47" s="4" t="s">
        <v>113</v>
      </c>
      <c r="C47" s="29">
        <v>202</v>
      </c>
      <c r="D47" s="30"/>
      <c r="E47" s="8">
        <v>0</v>
      </c>
      <c r="F47" s="12"/>
      <c r="G47" s="29">
        <v>0</v>
      </c>
      <c r="H47" s="22"/>
      <c r="I47" s="6">
        <f t="shared" si="0"/>
        <v>202</v>
      </c>
      <c r="J47" s="22" t="str">
        <f t="shared" si="1"/>
        <v> </v>
      </c>
    </row>
    <row r="48" spans="1:10" ht="11.25">
      <c r="A48" s="21">
        <v>42</v>
      </c>
      <c r="B48" s="4" t="s">
        <v>44</v>
      </c>
      <c r="C48" s="29">
        <v>36</v>
      </c>
      <c r="D48" s="30"/>
      <c r="E48" s="8">
        <v>90</v>
      </c>
      <c r="F48" s="12"/>
      <c r="G48" s="29">
        <v>0</v>
      </c>
      <c r="H48" s="22"/>
      <c r="I48" s="6">
        <f t="shared" si="0"/>
        <v>126</v>
      </c>
      <c r="J48" s="22" t="str">
        <f t="shared" si="1"/>
        <v> </v>
      </c>
    </row>
    <row r="49" spans="1:10" ht="11.25">
      <c r="A49" s="21">
        <v>43</v>
      </c>
      <c r="B49" s="4" t="s">
        <v>114</v>
      </c>
      <c r="C49" s="29">
        <v>0</v>
      </c>
      <c r="D49" s="30" t="s">
        <v>100</v>
      </c>
      <c r="E49" s="8">
        <v>0</v>
      </c>
      <c r="F49" s="12" t="s">
        <v>100</v>
      </c>
      <c r="G49" s="29">
        <v>0</v>
      </c>
      <c r="H49" s="22" t="s">
        <v>100</v>
      </c>
      <c r="I49" s="6">
        <f t="shared" si="0"/>
        <v>0</v>
      </c>
      <c r="J49" s="22" t="str">
        <f t="shared" si="1"/>
        <v>(e)</v>
      </c>
    </row>
    <row r="50" spans="1:10" ht="11.25">
      <c r="A50" s="21">
        <v>44</v>
      </c>
      <c r="B50" s="4" t="s">
        <v>115</v>
      </c>
      <c r="C50" s="29">
        <v>864</v>
      </c>
      <c r="D50" s="30"/>
      <c r="E50" s="8">
        <v>150</v>
      </c>
      <c r="F50" s="12"/>
      <c r="G50" s="29">
        <v>0</v>
      </c>
      <c r="H50" s="22"/>
      <c r="I50" s="6">
        <f t="shared" si="0"/>
        <v>1014</v>
      </c>
      <c r="J50" s="22" t="str">
        <f t="shared" si="1"/>
        <v> </v>
      </c>
    </row>
    <row r="51" spans="1:10" ht="11.25">
      <c r="A51" s="21">
        <v>45</v>
      </c>
      <c r="B51" s="4" t="s">
        <v>45</v>
      </c>
      <c r="C51" s="29">
        <v>377</v>
      </c>
      <c r="D51" s="30"/>
      <c r="E51" s="8">
        <v>158</v>
      </c>
      <c r="F51" s="12"/>
      <c r="G51" s="29">
        <v>14</v>
      </c>
      <c r="H51" s="22"/>
      <c r="I51" s="6">
        <f t="shared" si="0"/>
        <v>549</v>
      </c>
      <c r="J51" s="22" t="str">
        <f t="shared" si="1"/>
        <v> </v>
      </c>
    </row>
    <row r="52" spans="1:10" ht="11.25">
      <c r="A52" s="21">
        <v>46</v>
      </c>
      <c r="B52" s="4" t="s">
        <v>46</v>
      </c>
      <c r="C52" s="29">
        <v>0</v>
      </c>
      <c r="D52" s="30"/>
      <c r="E52" s="8">
        <v>12</v>
      </c>
      <c r="F52" s="12"/>
      <c r="G52" s="29">
        <v>0</v>
      </c>
      <c r="H52" s="22"/>
      <c r="I52" s="6">
        <f t="shared" si="0"/>
        <v>12</v>
      </c>
      <c r="J52" s="22" t="str">
        <f t="shared" si="1"/>
        <v> </v>
      </c>
    </row>
    <row r="53" spans="1:10" ht="11.25">
      <c r="A53" s="21">
        <v>47</v>
      </c>
      <c r="B53" s="4" t="s">
        <v>116</v>
      </c>
      <c r="C53" s="29">
        <v>86</v>
      </c>
      <c r="D53" s="30"/>
      <c r="E53" s="8">
        <v>0</v>
      </c>
      <c r="F53" s="12"/>
      <c r="G53" s="29">
        <v>0</v>
      </c>
      <c r="H53" s="22"/>
      <c r="I53" s="6">
        <f t="shared" si="0"/>
        <v>86</v>
      </c>
      <c r="J53" s="22" t="str">
        <f t="shared" si="1"/>
        <v> </v>
      </c>
    </row>
    <row r="54" spans="1:10" ht="11.25">
      <c r="A54" s="21">
        <v>48</v>
      </c>
      <c r="B54" s="4" t="s">
        <v>47</v>
      </c>
      <c r="C54" s="29">
        <v>0</v>
      </c>
      <c r="D54" s="22"/>
      <c r="E54" s="8">
        <v>0</v>
      </c>
      <c r="F54" s="12"/>
      <c r="G54" s="29">
        <v>0</v>
      </c>
      <c r="H54" s="22"/>
      <c r="I54" s="6">
        <f t="shared" si="0"/>
        <v>0</v>
      </c>
      <c r="J54" s="22" t="str">
        <f t="shared" si="1"/>
        <v> </v>
      </c>
    </row>
    <row r="55" spans="1:10" ht="11.25">
      <c r="A55" s="21">
        <v>49</v>
      </c>
      <c r="B55" s="4" t="s">
        <v>117</v>
      </c>
      <c r="C55" s="29">
        <v>622</v>
      </c>
      <c r="D55" s="30"/>
      <c r="E55" s="8">
        <v>60</v>
      </c>
      <c r="F55" s="12"/>
      <c r="G55" s="29">
        <v>0</v>
      </c>
      <c r="H55" s="22"/>
      <c r="I55" s="6">
        <f t="shared" si="0"/>
        <v>682</v>
      </c>
      <c r="J55" s="22" t="str">
        <f t="shared" si="1"/>
        <v> </v>
      </c>
    </row>
    <row r="56" spans="1:10" ht="11.25">
      <c r="A56" s="21">
        <v>50</v>
      </c>
      <c r="B56" s="4" t="s">
        <v>48</v>
      </c>
      <c r="C56" s="29">
        <v>86</v>
      </c>
      <c r="D56" s="30"/>
      <c r="E56" s="8">
        <v>37</v>
      </c>
      <c r="F56" s="12"/>
      <c r="G56" s="29">
        <v>0</v>
      </c>
      <c r="H56" s="22"/>
      <c r="I56" s="6">
        <f t="shared" si="0"/>
        <v>123</v>
      </c>
      <c r="J56" s="22" t="str">
        <f t="shared" si="1"/>
        <v> </v>
      </c>
    </row>
    <row r="57" spans="1:10" ht="11.25">
      <c r="A57" s="21">
        <v>51</v>
      </c>
      <c r="B57" s="4" t="s">
        <v>49</v>
      </c>
      <c r="C57" s="29">
        <v>1268</v>
      </c>
      <c r="D57" s="30"/>
      <c r="E57" s="8">
        <v>60</v>
      </c>
      <c r="F57" s="12"/>
      <c r="G57" s="29">
        <v>0</v>
      </c>
      <c r="H57" s="22"/>
      <c r="I57" s="6">
        <f t="shared" si="0"/>
        <v>1328</v>
      </c>
      <c r="J57" s="22" t="str">
        <f t="shared" si="1"/>
        <v> </v>
      </c>
    </row>
    <row r="58" spans="1:10" ht="11.25">
      <c r="A58" s="18">
        <v>52</v>
      </c>
      <c r="B58" s="24" t="s">
        <v>118</v>
      </c>
      <c r="C58" s="32">
        <v>0</v>
      </c>
      <c r="D58" s="33"/>
      <c r="E58" s="26">
        <v>0</v>
      </c>
      <c r="F58" s="37"/>
      <c r="G58" s="32">
        <v>0</v>
      </c>
      <c r="H58" s="23"/>
      <c r="I58" s="38">
        <f t="shared" si="0"/>
        <v>0</v>
      </c>
      <c r="J58" s="23" t="str">
        <f t="shared" si="1"/>
        <v> </v>
      </c>
    </row>
    <row r="59" spans="1:9" ht="16.5" customHeight="1">
      <c r="A59" s="557" t="s">
        <v>84</v>
      </c>
      <c r="B59" s="557"/>
      <c r="C59" s="6"/>
      <c r="D59" s="16"/>
      <c r="E59" s="8"/>
      <c r="F59" s="12"/>
      <c r="G59" s="6"/>
      <c r="H59" s="12"/>
      <c r="I59" s="6"/>
    </row>
    <row r="60" spans="1:9" ht="7.5" customHeight="1">
      <c r="A60" s="5"/>
      <c r="B60" s="5"/>
      <c r="C60" s="6"/>
      <c r="D60" s="7"/>
      <c r="E60" s="8"/>
      <c r="F60" s="9"/>
      <c r="G60" s="6"/>
      <c r="H60" s="9"/>
      <c r="I60" s="6"/>
    </row>
    <row r="61" spans="1:10" ht="18.75" customHeight="1">
      <c r="A61" s="562" t="s">
        <v>86</v>
      </c>
      <c r="B61" s="562"/>
      <c r="C61" s="562" t="s">
        <v>7</v>
      </c>
      <c r="D61" s="562"/>
      <c r="E61" s="562"/>
      <c r="F61" s="562"/>
      <c r="G61" s="561" t="s">
        <v>83</v>
      </c>
      <c r="H61" s="543"/>
      <c r="I61" s="562" t="s">
        <v>87</v>
      </c>
      <c r="J61" s="562"/>
    </row>
    <row r="62" spans="1:10" ht="9" customHeight="1">
      <c r="A62" s="562"/>
      <c r="B62" s="562"/>
      <c r="C62" s="562"/>
      <c r="D62" s="562"/>
      <c r="E62" s="562"/>
      <c r="F62" s="562"/>
      <c r="G62" s="561"/>
      <c r="H62" s="543"/>
      <c r="I62" s="562"/>
      <c r="J62" s="562"/>
    </row>
    <row r="63" spans="1:10" ht="20.25" customHeight="1">
      <c r="A63" s="562"/>
      <c r="B63" s="562"/>
      <c r="C63" s="593" t="s">
        <v>2</v>
      </c>
      <c r="D63" s="593"/>
      <c r="E63" s="593" t="s">
        <v>3</v>
      </c>
      <c r="F63" s="593"/>
      <c r="G63" s="561"/>
      <c r="H63" s="543"/>
      <c r="I63" s="562"/>
      <c r="J63" s="562"/>
    </row>
    <row r="64" spans="1:10" ht="11.25">
      <c r="A64" s="21">
        <v>53</v>
      </c>
      <c r="B64" s="4" t="s">
        <v>50</v>
      </c>
      <c r="C64" s="27">
        <v>330</v>
      </c>
      <c r="D64" s="28"/>
      <c r="E64" s="42">
        <v>0</v>
      </c>
      <c r="F64" s="20"/>
      <c r="G64" s="40">
        <v>32</v>
      </c>
      <c r="H64" s="12"/>
      <c r="I64" s="51">
        <f>$C64+$E64+$G64</f>
        <v>362</v>
      </c>
      <c r="J64" s="22" t="str">
        <f aca="true" t="shared" si="2" ref="J64:J110">IF(OR(D64="(e)",F64="(e)",H64="(e)"),"(e)"," ")</f>
        <v> </v>
      </c>
    </row>
    <row r="65" spans="1:10" ht="11.25">
      <c r="A65" s="21">
        <v>54</v>
      </c>
      <c r="B65" s="4" t="s">
        <v>119</v>
      </c>
      <c r="C65" s="29">
        <v>585</v>
      </c>
      <c r="D65" s="30"/>
      <c r="E65" s="43">
        <v>293</v>
      </c>
      <c r="F65" s="22"/>
      <c r="G65" s="40">
        <v>0</v>
      </c>
      <c r="H65" s="12"/>
      <c r="I65" s="51">
        <f aca="true" t="shared" si="3" ref="I65:I110">$C65+$E65+$G65</f>
        <v>878</v>
      </c>
      <c r="J65" s="22" t="str">
        <f t="shared" si="2"/>
        <v> </v>
      </c>
    </row>
    <row r="66" spans="1:10" ht="11.25">
      <c r="A66" s="21">
        <v>55</v>
      </c>
      <c r="B66" s="4" t="s">
        <v>51</v>
      </c>
      <c r="C66" s="29">
        <v>0</v>
      </c>
      <c r="D66" s="30"/>
      <c r="E66" s="43">
        <v>0</v>
      </c>
      <c r="F66" s="22"/>
      <c r="G66" s="40">
        <v>0</v>
      </c>
      <c r="H66" s="12"/>
      <c r="I66" s="51">
        <f t="shared" si="3"/>
        <v>0</v>
      </c>
      <c r="J66" s="22" t="str">
        <f t="shared" si="2"/>
        <v> </v>
      </c>
    </row>
    <row r="67" spans="1:10" ht="11.25">
      <c r="A67" s="21">
        <v>56</v>
      </c>
      <c r="B67" s="4" t="s">
        <v>52</v>
      </c>
      <c r="C67" s="29">
        <v>286</v>
      </c>
      <c r="D67" s="30"/>
      <c r="E67" s="43">
        <v>86</v>
      </c>
      <c r="F67" s="22"/>
      <c r="G67" s="40">
        <v>0</v>
      </c>
      <c r="H67" s="12"/>
      <c r="I67" s="51">
        <f t="shared" si="3"/>
        <v>372</v>
      </c>
      <c r="J67" s="22" t="str">
        <f t="shared" si="2"/>
        <v> </v>
      </c>
    </row>
    <row r="68" spans="1:10" ht="11.25">
      <c r="A68" s="21">
        <v>57</v>
      </c>
      <c r="B68" s="4" t="s">
        <v>53</v>
      </c>
      <c r="C68" s="29">
        <v>162</v>
      </c>
      <c r="D68" s="30"/>
      <c r="E68" s="43">
        <v>0</v>
      </c>
      <c r="F68" s="22"/>
      <c r="G68" s="40">
        <v>0</v>
      </c>
      <c r="H68" s="12"/>
      <c r="I68" s="51">
        <f t="shared" si="3"/>
        <v>162</v>
      </c>
      <c r="J68" s="22" t="str">
        <f t="shared" si="2"/>
        <v> </v>
      </c>
    </row>
    <row r="69" spans="1:10" ht="11.25">
      <c r="A69" s="21">
        <v>58</v>
      </c>
      <c r="B69" s="4" t="s">
        <v>54</v>
      </c>
      <c r="C69" s="29">
        <v>200</v>
      </c>
      <c r="D69" s="30" t="s">
        <v>100</v>
      </c>
      <c r="E69" s="43">
        <v>0</v>
      </c>
      <c r="F69" s="22" t="s">
        <v>100</v>
      </c>
      <c r="G69" s="40">
        <v>0</v>
      </c>
      <c r="H69" s="12" t="s">
        <v>100</v>
      </c>
      <c r="I69" s="51">
        <f t="shared" si="3"/>
        <v>200</v>
      </c>
      <c r="J69" s="22" t="str">
        <f t="shared" si="2"/>
        <v>(e)</v>
      </c>
    </row>
    <row r="70" spans="1:10" ht="11.25">
      <c r="A70" s="21">
        <v>59</v>
      </c>
      <c r="B70" s="4" t="s">
        <v>55</v>
      </c>
      <c r="C70" s="29">
        <v>2124</v>
      </c>
      <c r="D70" s="30"/>
      <c r="E70" s="43">
        <v>351</v>
      </c>
      <c r="F70" s="22"/>
      <c r="G70" s="40">
        <v>78</v>
      </c>
      <c r="H70" s="12"/>
      <c r="I70" s="51">
        <f t="shared" si="3"/>
        <v>2553</v>
      </c>
      <c r="J70" s="22" t="str">
        <f t="shared" si="2"/>
        <v> </v>
      </c>
    </row>
    <row r="71" spans="1:10" ht="11.25">
      <c r="A71" s="21">
        <v>60</v>
      </c>
      <c r="B71" s="4" t="s">
        <v>56</v>
      </c>
      <c r="C71" s="29">
        <v>286</v>
      </c>
      <c r="D71" s="30"/>
      <c r="E71" s="43">
        <v>148</v>
      </c>
      <c r="F71" s="22"/>
      <c r="G71" s="40">
        <v>0</v>
      </c>
      <c r="H71" s="12"/>
      <c r="I71" s="51">
        <f t="shared" si="3"/>
        <v>434</v>
      </c>
      <c r="J71" s="22" t="str">
        <f t="shared" si="2"/>
        <v> </v>
      </c>
    </row>
    <row r="72" spans="1:10" ht="11.25">
      <c r="A72" s="21">
        <v>61</v>
      </c>
      <c r="B72" s="4" t="s">
        <v>57</v>
      </c>
      <c r="C72" s="29">
        <v>132</v>
      </c>
      <c r="D72" s="30"/>
      <c r="E72" s="43">
        <v>0</v>
      </c>
      <c r="F72" s="22"/>
      <c r="G72" s="40">
        <v>0</v>
      </c>
      <c r="H72" s="12"/>
      <c r="I72" s="51">
        <f t="shared" si="3"/>
        <v>132</v>
      </c>
      <c r="J72" s="22" t="str">
        <f t="shared" si="2"/>
        <v> </v>
      </c>
    </row>
    <row r="73" spans="1:10" ht="11.25">
      <c r="A73" s="21">
        <v>62</v>
      </c>
      <c r="B73" s="4" t="s">
        <v>120</v>
      </c>
      <c r="C73" s="29">
        <v>553</v>
      </c>
      <c r="D73" s="30"/>
      <c r="E73" s="43">
        <v>56</v>
      </c>
      <c r="F73" s="22"/>
      <c r="G73" s="40">
        <v>0</v>
      </c>
      <c r="H73" s="12"/>
      <c r="I73" s="51">
        <f t="shared" si="3"/>
        <v>609</v>
      </c>
      <c r="J73" s="22" t="str">
        <f t="shared" si="2"/>
        <v> </v>
      </c>
    </row>
    <row r="74" spans="1:10" ht="11.25">
      <c r="A74" s="21">
        <v>63</v>
      </c>
      <c r="B74" s="4" t="s">
        <v>121</v>
      </c>
      <c r="C74" s="29">
        <v>480</v>
      </c>
      <c r="D74" s="30"/>
      <c r="E74" s="43">
        <v>160</v>
      </c>
      <c r="F74" s="22"/>
      <c r="G74" s="40">
        <v>70</v>
      </c>
      <c r="H74" s="12"/>
      <c r="I74" s="51">
        <f t="shared" si="3"/>
        <v>710</v>
      </c>
      <c r="J74" s="22" t="str">
        <f t="shared" si="2"/>
        <v> </v>
      </c>
    </row>
    <row r="75" spans="1:10" ht="11.25">
      <c r="A75" s="21">
        <v>64</v>
      </c>
      <c r="B75" s="4" t="s">
        <v>122</v>
      </c>
      <c r="C75" s="29">
        <v>211</v>
      </c>
      <c r="D75" s="30"/>
      <c r="E75" s="43">
        <v>21</v>
      </c>
      <c r="F75" s="22"/>
      <c r="G75" s="40">
        <v>16</v>
      </c>
      <c r="H75" s="12"/>
      <c r="I75" s="51">
        <f t="shared" si="3"/>
        <v>248</v>
      </c>
      <c r="J75" s="22" t="str">
        <f t="shared" si="2"/>
        <v> </v>
      </c>
    </row>
    <row r="76" spans="1:10" ht="11.25">
      <c r="A76" s="21">
        <v>65</v>
      </c>
      <c r="B76" s="4" t="s">
        <v>123</v>
      </c>
      <c r="C76" s="29">
        <v>65</v>
      </c>
      <c r="D76" s="30"/>
      <c r="E76" s="43">
        <v>80</v>
      </c>
      <c r="F76" s="22"/>
      <c r="G76" s="40">
        <v>0</v>
      </c>
      <c r="H76" s="12"/>
      <c r="I76" s="51">
        <f t="shared" si="3"/>
        <v>145</v>
      </c>
      <c r="J76" s="22" t="str">
        <f t="shared" si="2"/>
        <v> </v>
      </c>
    </row>
    <row r="77" spans="1:10" ht="11.25">
      <c r="A77" s="21">
        <v>66</v>
      </c>
      <c r="B77" s="4" t="s">
        <v>124</v>
      </c>
      <c r="C77" s="29">
        <v>59</v>
      </c>
      <c r="D77" s="30"/>
      <c r="E77" s="43">
        <v>30</v>
      </c>
      <c r="F77" s="22"/>
      <c r="G77" s="40">
        <v>0</v>
      </c>
      <c r="H77" s="12"/>
      <c r="I77" s="51">
        <f t="shared" si="3"/>
        <v>89</v>
      </c>
      <c r="J77" s="22" t="str">
        <f t="shared" si="2"/>
        <v> </v>
      </c>
    </row>
    <row r="78" spans="1:10" ht="11.25">
      <c r="A78" s="21">
        <v>67</v>
      </c>
      <c r="B78" s="4" t="s">
        <v>125</v>
      </c>
      <c r="C78" s="29">
        <v>803</v>
      </c>
      <c r="D78" s="30"/>
      <c r="E78" s="43">
        <v>155</v>
      </c>
      <c r="F78" s="22"/>
      <c r="G78" s="40">
        <v>297</v>
      </c>
      <c r="H78" s="12"/>
      <c r="I78" s="51">
        <f t="shared" si="3"/>
        <v>1255</v>
      </c>
      <c r="J78" s="22" t="str">
        <f t="shared" si="2"/>
        <v> </v>
      </c>
    </row>
    <row r="79" spans="1:10" ht="11.25">
      <c r="A79" s="21">
        <v>68</v>
      </c>
      <c r="B79" s="4" t="s">
        <v>126</v>
      </c>
      <c r="C79" s="29">
        <v>481</v>
      </c>
      <c r="D79" s="30"/>
      <c r="E79" s="43">
        <v>155</v>
      </c>
      <c r="F79" s="22"/>
      <c r="G79" s="40">
        <v>0</v>
      </c>
      <c r="H79" s="12"/>
      <c r="I79" s="51">
        <f t="shared" si="3"/>
        <v>636</v>
      </c>
      <c r="J79" s="22" t="str">
        <f t="shared" si="2"/>
        <v> </v>
      </c>
    </row>
    <row r="80" spans="1:10" ht="11.25">
      <c r="A80" s="21">
        <v>69</v>
      </c>
      <c r="B80" s="4" t="s">
        <v>58</v>
      </c>
      <c r="C80" s="29">
        <v>0</v>
      </c>
      <c r="D80" s="30"/>
      <c r="E80" s="43">
        <v>565</v>
      </c>
      <c r="F80" s="22"/>
      <c r="G80" s="40">
        <v>328</v>
      </c>
      <c r="H80" s="12"/>
      <c r="I80" s="51">
        <f t="shared" si="3"/>
        <v>893</v>
      </c>
      <c r="J80" s="22" t="str">
        <f t="shared" si="2"/>
        <v> </v>
      </c>
    </row>
    <row r="81" spans="1:10" ht="11.25">
      <c r="A81" s="21">
        <v>70</v>
      </c>
      <c r="B81" s="4" t="s">
        <v>127</v>
      </c>
      <c r="C81" s="29">
        <v>20</v>
      </c>
      <c r="D81" s="30"/>
      <c r="E81" s="43">
        <v>0</v>
      </c>
      <c r="F81" s="22"/>
      <c r="G81" s="40">
        <v>0</v>
      </c>
      <c r="H81" s="12"/>
      <c r="I81" s="51">
        <f t="shared" si="3"/>
        <v>20</v>
      </c>
      <c r="J81" s="22" t="str">
        <f t="shared" si="2"/>
        <v> </v>
      </c>
    </row>
    <row r="82" spans="1:10" ht="11.25">
      <c r="A82" s="21">
        <v>71</v>
      </c>
      <c r="B82" s="4" t="s">
        <v>128</v>
      </c>
      <c r="C82" s="29">
        <v>150</v>
      </c>
      <c r="D82" s="30"/>
      <c r="E82" s="43">
        <v>0</v>
      </c>
      <c r="F82" s="22"/>
      <c r="G82" s="40">
        <v>0</v>
      </c>
      <c r="H82" s="12"/>
      <c r="I82" s="51">
        <f t="shared" si="3"/>
        <v>150</v>
      </c>
      <c r="J82" s="22" t="str">
        <f t="shared" si="2"/>
        <v> </v>
      </c>
    </row>
    <row r="83" spans="1:10" ht="11.25">
      <c r="A83" s="21">
        <v>72</v>
      </c>
      <c r="B83" s="4" t="s">
        <v>59</v>
      </c>
      <c r="C83" s="29">
        <v>144</v>
      </c>
      <c r="D83" s="30"/>
      <c r="E83" s="43">
        <v>0</v>
      </c>
      <c r="F83" s="22"/>
      <c r="G83" s="40">
        <v>18</v>
      </c>
      <c r="H83" s="12"/>
      <c r="I83" s="51">
        <f t="shared" si="3"/>
        <v>162</v>
      </c>
      <c r="J83" s="22" t="str">
        <f t="shared" si="2"/>
        <v> </v>
      </c>
    </row>
    <row r="84" spans="1:10" ht="11.25">
      <c r="A84" s="21">
        <v>73</v>
      </c>
      <c r="B84" s="4" t="s">
        <v>60</v>
      </c>
      <c r="C84" s="29">
        <v>195</v>
      </c>
      <c r="D84" s="30"/>
      <c r="E84" s="43">
        <v>51</v>
      </c>
      <c r="F84" s="22"/>
      <c r="G84" s="40">
        <v>0</v>
      </c>
      <c r="H84" s="12"/>
      <c r="I84" s="51">
        <f t="shared" si="3"/>
        <v>246</v>
      </c>
      <c r="J84" s="22" t="str">
        <f t="shared" si="2"/>
        <v> </v>
      </c>
    </row>
    <row r="85" spans="1:10" ht="11.25">
      <c r="A85" s="21">
        <v>74</v>
      </c>
      <c r="B85" s="4" t="s">
        <v>129</v>
      </c>
      <c r="C85" s="29">
        <v>0</v>
      </c>
      <c r="D85" s="30"/>
      <c r="E85" s="43">
        <v>0</v>
      </c>
      <c r="F85" s="22"/>
      <c r="G85" s="40">
        <v>0</v>
      </c>
      <c r="H85" s="12"/>
      <c r="I85" s="51">
        <f t="shared" si="3"/>
        <v>0</v>
      </c>
      <c r="J85" s="22" t="str">
        <f t="shared" si="2"/>
        <v> </v>
      </c>
    </row>
    <row r="86" spans="1:10" ht="11.25">
      <c r="A86" s="21">
        <v>75</v>
      </c>
      <c r="B86" s="4" t="s">
        <v>61</v>
      </c>
      <c r="C86" s="29">
        <v>19242</v>
      </c>
      <c r="D86" s="30"/>
      <c r="E86" s="43">
        <v>1735</v>
      </c>
      <c r="F86" s="22"/>
      <c r="G86" s="40">
        <v>517</v>
      </c>
      <c r="H86" s="12"/>
      <c r="I86" s="51">
        <f t="shared" si="3"/>
        <v>21494</v>
      </c>
      <c r="J86" s="22" t="str">
        <f t="shared" si="2"/>
        <v> </v>
      </c>
    </row>
    <row r="87" spans="1:10" ht="11.25">
      <c r="A87" s="21">
        <v>76</v>
      </c>
      <c r="B87" s="4" t="s">
        <v>130</v>
      </c>
      <c r="C87" s="29">
        <v>766</v>
      </c>
      <c r="D87" s="30"/>
      <c r="E87" s="43">
        <v>177</v>
      </c>
      <c r="F87" s="22"/>
      <c r="G87" s="40">
        <v>26</v>
      </c>
      <c r="H87" s="12"/>
      <c r="I87" s="51">
        <f t="shared" si="3"/>
        <v>969</v>
      </c>
      <c r="J87" s="22" t="str">
        <f t="shared" si="2"/>
        <v> </v>
      </c>
    </row>
    <row r="88" spans="1:10" ht="11.25">
      <c r="A88" s="21">
        <v>77</v>
      </c>
      <c r="B88" s="4" t="s">
        <v>131</v>
      </c>
      <c r="C88" s="29">
        <v>1497</v>
      </c>
      <c r="D88" s="30"/>
      <c r="E88" s="43">
        <v>50</v>
      </c>
      <c r="F88" s="22"/>
      <c r="G88" s="40">
        <v>58</v>
      </c>
      <c r="H88" s="12"/>
      <c r="I88" s="51">
        <f t="shared" si="3"/>
        <v>1605</v>
      </c>
      <c r="J88" s="22" t="str">
        <f t="shared" si="2"/>
        <v> </v>
      </c>
    </row>
    <row r="89" spans="1:10" ht="11.25">
      <c r="A89" s="21">
        <v>78</v>
      </c>
      <c r="B89" s="4" t="s">
        <v>62</v>
      </c>
      <c r="C89" s="29">
        <v>4499</v>
      </c>
      <c r="D89" s="30"/>
      <c r="E89" s="43">
        <v>425</v>
      </c>
      <c r="F89" s="22"/>
      <c r="G89" s="40">
        <v>102</v>
      </c>
      <c r="H89" s="12"/>
      <c r="I89" s="51">
        <f t="shared" si="3"/>
        <v>5026</v>
      </c>
      <c r="J89" s="22" t="str">
        <f t="shared" si="2"/>
        <v> </v>
      </c>
    </row>
    <row r="90" spans="1:10" ht="11.25">
      <c r="A90" s="21">
        <v>79</v>
      </c>
      <c r="B90" s="4" t="s">
        <v>132</v>
      </c>
      <c r="C90" s="29">
        <v>119</v>
      </c>
      <c r="D90" s="30"/>
      <c r="E90" s="43">
        <v>45</v>
      </c>
      <c r="F90" s="22"/>
      <c r="G90" s="40">
        <v>0</v>
      </c>
      <c r="H90" s="12"/>
      <c r="I90" s="51">
        <f t="shared" si="3"/>
        <v>164</v>
      </c>
      <c r="J90" s="22" t="str">
        <f t="shared" si="2"/>
        <v> </v>
      </c>
    </row>
    <row r="91" spans="1:10" ht="11.25">
      <c r="A91" s="21">
        <v>80</v>
      </c>
      <c r="B91" s="4" t="s">
        <v>63</v>
      </c>
      <c r="C91" s="29">
        <v>0</v>
      </c>
      <c r="D91" s="30"/>
      <c r="E91" s="43">
        <v>0</v>
      </c>
      <c r="F91" s="22"/>
      <c r="G91" s="40">
        <v>0</v>
      </c>
      <c r="H91" s="12"/>
      <c r="I91" s="51">
        <f t="shared" si="3"/>
        <v>0</v>
      </c>
      <c r="J91" s="22" t="str">
        <f t="shared" si="2"/>
        <v> </v>
      </c>
    </row>
    <row r="92" spans="1:10" ht="11.25">
      <c r="A92" s="21">
        <v>81</v>
      </c>
      <c r="B92" s="4" t="s">
        <v>64</v>
      </c>
      <c r="C92" s="29">
        <v>40</v>
      </c>
      <c r="D92" s="30"/>
      <c r="E92" s="43">
        <v>0</v>
      </c>
      <c r="F92" s="22"/>
      <c r="G92" s="40">
        <v>0</v>
      </c>
      <c r="H92" s="12"/>
      <c r="I92" s="51">
        <f t="shared" si="3"/>
        <v>40</v>
      </c>
      <c r="J92" s="22" t="str">
        <f t="shared" si="2"/>
        <v> </v>
      </c>
    </row>
    <row r="93" spans="1:10" ht="11.25">
      <c r="A93" s="21">
        <v>82</v>
      </c>
      <c r="B93" s="4" t="s">
        <v>133</v>
      </c>
      <c r="C93" s="29">
        <v>43</v>
      </c>
      <c r="D93" s="30"/>
      <c r="E93" s="43">
        <v>0</v>
      </c>
      <c r="F93" s="22"/>
      <c r="G93" s="40">
        <v>0</v>
      </c>
      <c r="H93" s="12"/>
      <c r="I93" s="51">
        <f t="shared" si="3"/>
        <v>43</v>
      </c>
      <c r="J93" s="22" t="str">
        <f t="shared" si="2"/>
        <v> </v>
      </c>
    </row>
    <row r="94" spans="1:10" ht="11.25">
      <c r="A94" s="21">
        <v>83</v>
      </c>
      <c r="B94" s="4" t="s">
        <v>65</v>
      </c>
      <c r="C94" s="29">
        <v>430</v>
      </c>
      <c r="D94" s="30"/>
      <c r="E94" s="43">
        <v>0</v>
      </c>
      <c r="F94" s="22"/>
      <c r="G94" s="40">
        <v>40</v>
      </c>
      <c r="H94" s="12"/>
      <c r="I94" s="51">
        <f t="shared" si="3"/>
        <v>470</v>
      </c>
      <c r="J94" s="22" t="str">
        <f t="shared" si="2"/>
        <v> </v>
      </c>
    </row>
    <row r="95" spans="1:10" ht="11.25">
      <c r="A95" s="21">
        <v>84</v>
      </c>
      <c r="B95" s="4" t="s">
        <v>66</v>
      </c>
      <c r="C95" s="29">
        <v>375</v>
      </c>
      <c r="D95" s="30"/>
      <c r="E95" s="43">
        <v>139</v>
      </c>
      <c r="F95" s="22"/>
      <c r="G95" s="40">
        <v>16</v>
      </c>
      <c r="H95" s="12"/>
      <c r="I95" s="51">
        <f t="shared" si="3"/>
        <v>530</v>
      </c>
      <c r="J95" s="22" t="str">
        <f t="shared" si="2"/>
        <v> </v>
      </c>
    </row>
    <row r="96" spans="1:10" ht="11.25">
      <c r="A96" s="21">
        <v>85</v>
      </c>
      <c r="B96" s="4" t="s">
        <v>67</v>
      </c>
      <c r="C96" s="29">
        <v>268</v>
      </c>
      <c r="D96" s="30"/>
      <c r="E96" s="43">
        <v>111</v>
      </c>
      <c r="F96" s="22"/>
      <c r="G96" s="40">
        <v>0</v>
      </c>
      <c r="H96" s="12"/>
      <c r="I96" s="51">
        <f t="shared" si="3"/>
        <v>379</v>
      </c>
      <c r="J96" s="22" t="str">
        <f t="shared" si="2"/>
        <v> </v>
      </c>
    </row>
    <row r="97" spans="1:10" ht="11.25">
      <c r="A97" s="21">
        <v>86</v>
      </c>
      <c r="B97" s="4" t="s">
        <v>68</v>
      </c>
      <c r="C97" s="29">
        <v>0</v>
      </c>
      <c r="D97" s="30"/>
      <c r="E97" s="43">
        <v>0</v>
      </c>
      <c r="F97" s="22"/>
      <c r="G97" s="40">
        <v>0</v>
      </c>
      <c r="H97" s="12"/>
      <c r="I97" s="51">
        <f t="shared" si="3"/>
        <v>0</v>
      </c>
      <c r="J97" s="22" t="str">
        <f t="shared" si="2"/>
        <v> </v>
      </c>
    </row>
    <row r="98" spans="1:10" ht="11.25">
      <c r="A98" s="21">
        <v>87</v>
      </c>
      <c r="B98" s="4" t="s">
        <v>134</v>
      </c>
      <c r="C98" s="29">
        <v>0</v>
      </c>
      <c r="D98" s="30"/>
      <c r="E98" s="43">
        <v>0</v>
      </c>
      <c r="F98" s="22"/>
      <c r="G98" s="40">
        <v>0</v>
      </c>
      <c r="H98" s="12"/>
      <c r="I98" s="51">
        <f t="shared" si="3"/>
        <v>0</v>
      </c>
      <c r="J98" s="22" t="str">
        <f t="shared" si="2"/>
        <v> </v>
      </c>
    </row>
    <row r="99" spans="1:10" ht="11.25">
      <c r="A99" s="21">
        <v>88</v>
      </c>
      <c r="B99" s="4" t="s">
        <v>69</v>
      </c>
      <c r="C99" s="29">
        <v>0</v>
      </c>
      <c r="D99" s="30"/>
      <c r="E99" s="43">
        <v>0</v>
      </c>
      <c r="F99" s="22"/>
      <c r="G99" s="40">
        <v>0</v>
      </c>
      <c r="H99" s="12"/>
      <c r="I99" s="51">
        <f t="shared" si="3"/>
        <v>0</v>
      </c>
      <c r="J99" s="22" t="str">
        <f t="shared" si="2"/>
        <v> </v>
      </c>
    </row>
    <row r="100" spans="1:10" ht="11.25">
      <c r="A100" s="21">
        <v>89</v>
      </c>
      <c r="B100" s="4" t="s">
        <v>70</v>
      </c>
      <c r="C100" s="29">
        <v>266</v>
      </c>
      <c r="D100" s="30"/>
      <c r="E100" s="43">
        <v>87</v>
      </c>
      <c r="F100" s="22"/>
      <c r="G100" s="40">
        <v>0</v>
      </c>
      <c r="H100" s="12"/>
      <c r="I100" s="51">
        <f t="shared" si="3"/>
        <v>353</v>
      </c>
      <c r="J100" s="22" t="str">
        <f t="shared" si="2"/>
        <v> </v>
      </c>
    </row>
    <row r="101" spans="1:10" ht="11.25">
      <c r="A101" s="21">
        <v>90</v>
      </c>
      <c r="B101" s="4" t="s">
        <v>71</v>
      </c>
      <c r="C101" s="29">
        <v>270</v>
      </c>
      <c r="D101" s="30" t="s">
        <v>100</v>
      </c>
      <c r="E101" s="43">
        <v>60</v>
      </c>
      <c r="F101" s="22" t="s">
        <v>100</v>
      </c>
      <c r="G101" s="40">
        <v>0</v>
      </c>
      <c r="H101" s="12" t="s">
        <v>100</v>
      </c>
      <c r="I101" s="51">
        <f t="shared" si="3"/>
        <v>330</v>
      </c>
      <c r="J101" s="22" t="str">
        <f t="shared" si="2"/>
        <v>(e)</v>
      </c>
    </row>
    <row r="102" spans="1:10" ht="11.25">
      <c r="A102" s="21">
        <v>91</v>
      </c>
      <c r="B102" s="4" t="s">
        <v>72</v>
      </c>
      <c r="C102" s="29">
        <v>2319</v>
      </c>
      <c r="D102" s="30"/>
      <c r="E102" s="43">
        <v>411</v>
      </c>
      <c r="F102" s="22"/>
      <c r="G102" s="40">
        <v>221</v>
      </c>
      <c r="H102" s="12"/>
      <c r="I102" s="51">
        <f t="shared" si="3"/>
        <v>2951</v>
      </c>
      <c r="J102" s="22" t="str">
        <f t="shared" si="2"/>
        <v> </v>
      </c>
    </row>
    <row r="103" spans="1:10" ht="11.25">
      <c r="A103" s="21">
        <v>92</v>
      </c>
      <c r="B103" s="4" t="s">
        <v>135</v>
      </c>
      <c r="C103" s="29">
        <v>10722</v>
      </c>
      <c r="D103" s="30"/>
      <c r="E103" s="43">
        <v>830</v>
      </c>
      <c r="F103" s="22"/>
      <c r="G103" s="40">
        <v>320</v>
      </c>
      <c r="H103" s="12"/>
      <c r="I103" s="51">
        <f t="shared" si="3"/>
        <v>11872</v>
      </c>
      <c r="J103" s="22" t="str">
        <f t="shared" si="2"/>
        <v> </v>
      </c>
    </row>
    <row r="104" spans="1:10" ht="11.25">
      <c r="A104" s="21">
        <v>93</v>
      </c>
      <c r="B104" s="4" t="s">
        <v>136</v>
      </c>
      <c r="C104" s="29">
        <v>5179</v>
      </c>
      <c r="D104" s="30"/>
      <c r="E104" s="43">
        <v>593</v>
      </c>
      <c r="F104" s="22"/>
      <c r="G104" s="40">
        <v>74</v>
      </c>
      <c r="H104" s="12"/>
      <c r="I104" s="51">
        <f t="shared" si="3"/>
        <v>5846</v>
      </c>
      <c r="J104" s="22" t="str">
        <f t="shared" si="2"/>
        <v> </v>
      </c>
    </row>
    <row r="105" spans="1:10" ht="11.25">
      <c r="A105" s="21">
        <v>94</v>
      </c>
      <c r="B105" s="4" t="s">
        <v>137</v>
      </c>
      <c r="C105" s="29">
        <v>7945</v>
      </c>
      <c r="D105" s="30" t="s">
        <v>100</v>
      </c>
      <c r="E105" s="43">
        <v>1448</v>
      </c>
      <c r="F105" s="22"/>
      <c r="G105" s="40">
        <v>0</v>
      </c>
      <c r="H105" s="12"/>
      <c r="I105" s="51">
        <f t="shared" si="3"/>
        <v>9393</v>
      </c>
      <c r="J105" s="22" t="str">
        <f t="shared" si="2"/>
        <v>(e)</v>
      </c>
    </row>
    <row r="106" spans="1:10" ht="11.25">
      <c r="A106" s="18">
        <v>95</v>
      </c>
      <c r="B106" s="24" t="s">
        <v>138</v>
      </c>
      <c r="C106" s="32">
        <v>1617</v>
      </c>
      <c r="D106" s="33"/>
      <c r="E106" s="44">
        <v>220</v>
      </c>
      <c r="F106" s="23"/>
      <c r="G106" s="41">
        <v>60</v>
      </c>
      <c r="H106" s="37"/>
      <c r="I106" s="52">
        <f t="shared" si="3"/>
        <v>1897</v>
      </c>
      <c r="J106" s="23" t="str">
        <f t="shared" si="2"/>
        <v> </v>
      </c>
    </row>
    <row r="107" spans="1:10" ht="11.25">
      <c r="A107" s="21">
        <v>971</v>
      </c>
      <c r="B107" s="4" t="s">
        <v>73</v>
      </c>
      <c r="C107" s="29">
        <v>2409</v>
      </c>
      <c r="D107" s="30"/>
      <c r="E107" s="43">
        <v>0</v>
      </c>
      <c r="F107" s="22"/>
      <c r="G107" s="40">
        <v>0</v>
      </c>
      <c r="H107" s="12"/>
      <c r="I107" s="51">
        <f t="shared" si="3"/>
        <v>2409</v>
      </c>
      <c r="J107" s="22" t="str">
        <f t="shared" si="2"/>
        <v> </v>
      </c>
    </row>
    <row r="108" spans="1:10" ht="11.25">
      <c r="A108" s="21">
        <v>972</v>
      </c>
      <c r="B108" s="4" t="s">
        <v>74</v>
      </c>
      <c r="C108" s="29">
        <v>1711</v>
      </c>
      <c r="D108" s="22"/>
      <c r="E108" s="43">
        <v>0</v>
      </c>
      <c r="F108" s="22"/>
      <c r="G108" s="40">
        <v>0</v>
      </c>
      <c r="H108" s="12"/>
      <c r="I108" s="51">
        <f t="shared" si="3"/>
        <v>1711</v>
      </c>
      <c r="J108" s="22" t="str">
        <f t="shared" si="2"/>
        <v> </v>
      </c>
    </row>
    <row r="109" spans="1:10" ht="11.25">
      <c r="A109" s="21">
        <v>973</v>
      </c>
      <c r="B109" s="4" t="s">
        <v>139</v>
      </c>
      <c r="C109" s="29">
        <v>349</v>
      </c>
      <c r="D109" s="22"/>
      <c r="E109" s="43">
        <v>0</v>
      </c>
      <c r="F109" s="22"/>
      <c r="G109" s="40">
        <v>0</v>
      </c>
      <c r="H109" s="12"/>
      <c r="I109" s="51">
        <f t="shared" si="3"/>
        <v>349</v>
      </c>
      <c r="J109" s="22" t="str">
        <f t="shared" si="2"/>
        <v> </v>
      </c>
    </row>
    <row r="110" spans="1:10" ht="11.25">
      <c r="A110" s="18">
        <v>974</v>
      </c>
      <c r="B110" s="24" t="s">
        <v>75</v>
      </c>
      <c r="C110" s="32">
        <v>1738</v>
      </c>
      <c r="D110" s="33"/>
      <c r="E110" s="44">
        <v>60</v>
      </c>
      <c r="F110" s="23"/>
      <c r="G110" s="41">
        <v>26</v>
      </c>
      <c r="H110" s="37"/>
      <c r="I110" s="52">
        <f t="shared" si="3"/>
        <v>1824</v>
      </c>
      <c r="J110" s="23" t="str">
        <f t="shared" si="2"/>
        <v> </v>
      </c>
    </row>
    <row r="111" spans="4:9" ht="11.25">
      <c r="D111" s="10"/>
      <c r="E111" s="4"/>
      <c r="F111" s="10"/>
      <c r="G111" s="4"/>
      <c r="H111" s="10"/>
      <c r="I111" s="11"/>
    </row>
    <row r="112" spans="1:10" ht="11.25">
      <c r="A112" s="554" t="s">
        <v>78</v>
      </c>
      <c r="B112" s="555"/>
      <c r="C112" s="48">
        <f>SUM(C6:C106)</f>
        <v>79041</v>
      </c>
      <c r="D112" s="20"/>
      <c r="E112" s="45">
        <f>SUM(E6:E106)</f>
        <v>11189</v>
      </c>
      <c r="F112" s="36"/>
      <c r="G112" s="48">
        <f>SUM(G6:G106)</f>
        <v>2595</v>
      </c>
      <c r="H112" s="20"/>
      <c r="I112" s="45">
        <f>SUM(I6:I106)</f>
        <v>92825</v>
      </c>
      <c r="J112" s="20"/>
    </row>
    <row r="113" spans="1:10" ht="12.75" customHeight="1">
      <c r="A113" s="586" t="s">
        <v>95</v>
      </c>
      <c r="B113" s="587"/>
      <c r="C113" s="49">
        <f>SUM(C107:C110)</f>
        <v>6207</v>
      </c>
      <c r="D113" s="22"/>
      <c r="E113" s="46">
        <f>SUM(E107:E110)</f>
        <v>60</v>
      </c>
      <c r="F113" s="12"/>
      <c r="G113" s="49">
        <f>SUM(G107:G110)</f>
        <v>26</v>
      </c>
      <c r="H113" s="22"/>
      <c r="I113" s="46">
        <f>SUM(I107:I110)</f>
        <v>6293</v>
      </c>
      <c r="J113" s="22"/>
    </row>
    <row r="114" spans="1:10" ht="11.25">
      <c r="A114" s="551" t="s">
        <v>79</v>
      </c>
      <c r="B114" s="552"/>
      <c r="C114" s="50">
        <f>C112+C113</f>
        <v>85248</v>
      </c>
      <c r="D114" s="23"/>
      <c r="E114" s="47">
        <f>E112+E113</f>
        <v>11249</v>
      </c>
      <c r="F114" s="37"/>
      <c r="G114" s="50">
        <f>G112+G113</f>
        <v>2621</v>
      </c>
      <c r="H114" s="23"/>
      <c r="I114" s="47">
        <f>I112+I113</f>
        <v>99118</v>
      </c>
      <c r="J114" s="23"/>
    </row>
    <row r="115" spans="1:9" ht="11.25">
      <c r="A115" s="557" t="s">
        <v>84</v>
      </c>
      <c r="B115" s="557"/>
      <c r="C115" s="4"/>
      <c r="D115" s="10"/>
      <c r="E115" s="4"/>
      <c r="F115" s="10"/>
      <c r="G115" s="4"/>
      <c r="H115" s="10"/>
      <c r="I115" s="11"/>
    </row>
    <row r="116" spans="1:9" ht="11.25">
      <c r="A116" s="4"/>
      <c r="B116" s="11"/>
      <c r="C116" s="13"/>
      <c r="D116" s="14"/>
      <c r="E116" s="8"/>
      <c r="F116" s="12"/>
      <c r="G116" s="13"/>
      <c r="H116" s="14"/>
      <c r="I116" s="13"/>
    </row>
    <row r="117" spans="1:9" ht="11.25">
      <c r="A117" s="4"/>
      <c r="B117" s="11"/>
      <c r="C117" s="11"/>
      <c r="D117" s="15"/>
      <c r="E117" s="4"/>
      <c r="F117" s="10"/>
      <c r="G117" s="11"/>
      <c r="H117" s="15"/>
      <c r="I117" s="11"/>
    </row>
    <row r="118" spans="1:9" ht="11.25">
      <c r="A118" s="4"/>
      <c r="B118" s="4"/>
      <c r="C118" s="4"/>
      <c r="D118" s="10"/>
      <c r="E118" s="4"/>
      <c r="F118" s="10"/>
      <c r="G118" s="4"/>
      <c r="H118" s="10"/>
      <c r="I118" s="11"/>
    </row>
    <row r="119" spans="1:9" ht="11.25">
      <c r="A119" s="4"/>
      <c r="B119" s="4"/>
      <c r="C119" s="6"/>
      <c r="D119" s="16"/>
      <c r="E119" s="4"/>
      <c r="F119" s="10"/>
      <c r="G119" s="6"/>
      <c r="H119" s="10"/>
      <c r="I119" s="230"/>
    </row>
    <row r="120" spans="1:9" ht="11.25">
      <c r="A120" s="4"/>
      <c r="B120" s="4"/>
      <c r="C120" s="6"/>
      <c r="D120" s="16"/>
      <c r="E120" s="4"/>
      <c r="F120" s="10"/>
      <c r="G120" s="6"/>
      <c r="H120" s="10"/>
      <c r="I120" s="230"/>
    </row>
    <row r="121" spans="1:9" ht="11.25">
      <c r="A121" s="4"/>
      <c r="B121" s="4"/>
      <c r="C121" s="6"/>
      <c r="D121" s="16"/>
      <c r="E121" s="4"/>
      <c r="F121" s="10"/>
      <c r="G121" s="6"/>
      <c r="H121" s="10"/>
      <c r="I121" s="230"/>
    </row>
    <row r="122" spans="1:9" ht="11.25">
      <c r="A122" s="4"/>
      <c r="B122" s="4"/>
      <c r="C122" s="6"/>
      <c r="D122" s="16"/>
      <c r="E122" s="4"/>
      <c r="F122" s="10"/>
      <c r="G122" s="6"/>
      <c r="H122" s="10"/>
      <c r="I122" s="230"/>
    </row>
    <row r="123" spans="1:9" ht="11.25">
      <c r="A123" s="4"/>
      <c r="B123" s="4"/>
      <c r="C123" s="6"/>
      <c r="D123" s="16"/>
      <c r="E123" s="4"/>
      <c r="F123" s="10"/>
      <c r="G123" s="6"/>
      <c r="H123" s="10"/>
      <c r="I123" s="230"/>
    </row>
    <row r="124" spans="1:9" ht="11.25">
      <c r="A124" s="4"/>
      <c r="B124" s="4"/>
      <c r="C124" s="6"/>
      <c r="D124" s="16"/>
      <c r="E124" s="4"/>
      <c r="F124" s="10"/>
      <c r="G124" s="6"/>
      <c r="H124" s="10"/>
      <c r="I124" s="230"/>
    </row>
    <row r="125" spans="1:9" ht="11.25">
      <c r="A125" s="4"/>
      <c r="B125" s="4"/>
      <c r="C125" s="6"/>
      <c r="D125" s="16"/>
      <c r="E125" s="4"/>
      <c r="F125" s="10"/>
      <c r="G125" s="6"/>
      <c r="H125" s="10"/>
      <c r="I125" s="230"/>
    </row>
    <row r="126" spans="1:9" ht="11.25">
      <c r="A126" s="4"/>
      <c r="B126" s="4"/>
      <c r="C126" s="6"/>
      <c r="D126" s="16"/>
      <c r="E126" s="4"/>
      <c r="F126" s="10"/>
      <c r="G126" s="6"/>
      <c r="H126" s="10"/>
      <c r="I126" s="230"/>
    </row>
    <row r="127" spans="1:9" ht="11.25">
      <c r="A127" s="4"/>
      <c r="B127" s="4"/>
      <c r="C127" s="6"/>
      <c r="D127" s="16"/>
      <c r="E127" s="4"/>
      <c r="F127" s="10"/>
      <c r="G127" s="6"/>
      <c r="H127" s="10"/>
      <c r="I127" s="230"/>
    </row>
    <row r="128" spans="1:9" ht="11.25">
      <c r="A128" s="4"/>
      <c r="B128" s="4"/>
      <c r="C128" s="6"/>
      <c r="D128" s="16"/>
      <c r="E128" s="4"/>
      <c r="F128" s="10"/>
      <c r="G128" s="6"/>
      <c r="H128" s="10"/>
      <c r="I128" s="230"/>
    </row>
    <row r="129" spans="1:9" ht="11.25">
      <c r="A129" s="4"/>
      <c r="B129" s="4"/>
      <c r="C129" s="6"/>
      <c r="D129" s="16"/>
      <c r="E129" s="4"/>
      <c r="F129" s="10"/>
      <c r="G129" s="6"/>
      <c r="H129" s="10"/>
      <c r="I129" s="230"/>
    </row>
    <row r="130" spans="1:9" ht="11.25">
      <c r="A130" s="4"/>
      <c r="B130" s="4"/>
      <c r="C130" s="6"/>
      <c r="D130" s="16"/>
      <c r="E130" s="4"/>
      <c r="F130" s="10"/>
      <c r="G130" s="6"/>
      <c r="H130" s="10"/>
      <c r="I130" s="230"/>
    </row>
    <row r="131" spans="1:9" ht="11.25">
      <c r="A131" s="4"/>
      <c r="B131" s="4"/>
      <c r="C131" s="6"/>
      <c r="D131" s="16"/>
      <c r="E131" s="4"/>
      <c r="F131" s="10"/>
      <c r="G131" s="6"/>
      <c r="H131" s="10"/>
      <c r="I131" s="230"/>
    </row>
    <row r="132" spans="1:9" ht="11.25">
      <c r="A132" s="4"/>
      <c r="B132" s="4"/>
      <c r="C132" s="6"/>
      <c r="D132" s="16"/>
      <c r="E132" s="4"/>
      <c r="F132" s="10"/>
      <c r="G132" s="6"/>
      <c r="H132" s="10"/>
      <c r="I132" s="230"/>
    </row>
    <row r="133" spans="1:9" ht="11.25">
      <c r="A133" s="4"/>
      <c r="B133" s="4"/>
      <c r="C133" s="6"/>
      <c r="D133" s="16"/>
      <c r="E133" s="4"/>
      <c r="F133" s="10"/>
      <c r="G133" s="6"/>
      <c r="H133" s="10"/>
      <c r="I133" s="230"/>
    </row>
    <row r="134" spans="1:9" ht="11.25">
      <c r="A134" s="4"/>
      <c r="B134" s="4"/>
      <c r="C134" s="6"/>
      <c r="D134" s="16"/>
      <c r="E134" s="4"/>
      <c r="F134" s="10"/>
      <c r="G134" s="6"/>
      <c r="H134" s="10"/>
      <c r="I134" s="230"/>
    </row>
    <row r="135" spans="1:9" ht="11.25">
      <c r="A135" s="4"/>
      <c r="B135" s="4"/>
      <c r="C135" s="6"/>
      <c r="D135" s="16"/>
      <c r="E135" s="4"/>
      <c r="F135" s="10"/>
      <c r="G135" s="6"/>
      <c r="H135" s="10"/>
      <c r="I135" s="230"/>
    </row>
    <row r="136" spans="1:9" ht="11.25">
      <c r="A136" s="4"/>
      <c r="B136" s="4"/>
      <c r="C136" s="6"/>
      <c r="D136" s="16"/>
      <c r="E136" s="4"/>
      <c r="F136" s="10"/>
      <c r="G136" s="6"/>
      <c r="H136" s="10"/>
      <c r="I136" s="230"/>
    </row>
    <row r="137" spans="1:9" ht="11.25">
      <c r="A137" s="4"/>
      <c r="B137" s="4"/>
      <c r="C137" s="6"/>
      <c r="D137" s="16"/>
      <c r="E137" s="4"/>
      <c r="F137" s="10"/>
      <c r="G137" s="6"/>
      <c r="H137" s="10"/>
      <c r="I137" s="230"/>
    </row>
    <row r="138" spans="1:9" ht="11.25">
      <c r="A138" s="4"/>
      <c r="B138" s="4"/>
      <c r="C138" s="6"/>
      <c r="D138" s="16"/>
      <c r="E138" s="4"/>
      <c r="F138" s="10"/>
      <c r="G138" s="6"/>
      <c r="H138" s="10"/>
      <c r="I138" s="230"/>
    </row>
    <row r="139" spans="1:9" ht="11.25">
      <c r="A139" s="4"/>
      <c r="B139" s="4"/>
      <c r="C139" s="6"/>
      <c r="D139" s="16"/>
      <c r="E139" s="4"/>
      <c r="F139" s="10"/>
      <c r="G139" s="6"/>
      <c r="H139" s="10"/>
      <c r="I139" s="230"/>
    </row>
    <row r="140" spans="1:9" ht="11.25">
      <c r="A140" s="4"/>
      <c r="B140" s="4"/>
      <c r="C140" s="6"/>
      <c r="D140" s="16"/>
      <c r="E140" s="4"/>
      <c r="F140" s="10"/>
      <c r="G140" s="6"/>
      <c r="H140" s="10"/>
      <c r="I140" s="230"/>
    </row>
    <row r="141" spans="1:9" ht="11.25">
      <c r="A141" s="4"/>
      <c r="B141" s="4"/>
      <c r="C141" s="4"/>
      <c r="D141" s="10"/>
      <c r="E141" s="4"/>
      <c r="F141" s="10"/>
      <c r="G141" s="4"/>
      <c r="H141" s="10"/>
      <c r="I141" s="11"/>
    </row>
    <row r="142" spans="1:9" ht="11.25">
      <c r="A142" s="4"/>
      <c r="B142" s="4"/>
      <c r="C142" s="4"/>
      <c r="D142" s="10"/>
      <c r="E142" s="4"/>
      <c r="F142" s="10"/>
      <c r="G142" s="4"/>
      <c r="H142" s="10"/>
      <c r="I142" s="11"/>
    </row>
    <row r="143" spans="1:9" ht="11.25">
      <c r="A143" s="4"/>
      <c r="B143" s="4"/>
      <c r="C143" s="4"/>
      <c r="D143" s="10"/>
      <c r="E143" s="4"/>
      <c r="F143" s="10"/>
      <c r="G143" s="4"/>
      <c r="H143" s="10"/>
      <c r="I143" s="11"/>
    </row>
    <row r="144" spans="1:9" ht="11.25">
      <c r="A144" s="4"/>
      <c r="B144" s="4"/>
      <c r="C144" s="4"/>
      <c r="D144" s="10"/>
      <c r="E144" s="4"/>
      <c r="F144" s="10"/>
      <c r="G144" s="4"/>
      <c r="H144" s="10"/>
      <c r="I144" s="11"/>
    </row>
    <row r="145" spans="1:9" ht="11.25">
      <c r="A145" s="4"/>
      <c r="B145" s="4"/>
      <c r="C145" s="4"/>
      <c r="D145" s="10"/>
      <c r="E145" s="4"/>
      <c r="F145" s="10"/>
      <c r="G145" s="4"/>
      <c r="H145" s="10"/>
      <c r="I145" s="11"/>
    </row>
    <row r="146" spans="1:9" ht="11.25">
      <c r="A146" s="4"/>
      <c r="B146" s="4"/>
      <c r="C146" s="8"/>
      <c r="D146" s="12"/>
      <c r="E146" s="8"/>
      <c r="F146" s="12"/>
      <c r="G146" s="8"/>
      <c r="H146" s="12"/>
      <c r="I146" s="8"/>
    </row>
    <row r="147" spans="3:8" ht="11.25">
      <c r="C147" s="4"/>
      <c r="H147" s="10"/>
    </row>
    <row r="148" spans="3:8" ht="11.25">
      <c r="C148" s="4"/>
      <c r="H148" s="10"/>
    </row>
    <row r="149" spans="3:8" ht="11.25">
      <c r="C149" s="4"/>
      <c r="H149" s="10"/>
    </row>
    <row r="150" spans="3:8" ht="11.25">
      <c r="C150" s="4"/>
      <c r="H150" s="10"/>
    </row>
    <row r="151" spans="3:8" ht="11.25">
      <c r="C151" s="4"/>
      <c r="H151" s="10"/>
    </row>
    <row r="152" spans="3:8" ht="11.25">
      <c r="C152" s="4"/>
      <c r="H152" s="10"/>
    </row>
    <row r="153" spans="3:8" ht="11.25">
      <c r="C153" s="4"/>
      <c r="H153" s="10"/>
    </row>
    <row r="154" spans="3:8" ht="11.25">
      <c r="C154" s="4"/>
      <c r="H154" s="10"/>
    </row>
    <row r="155" spans="3:8" ht="11.25">
      <c r="C155" s="4"/>
      <c r="H155" s="10"/>
    </row>
    <row r="156" spans="3:8" ht="11.25">
      <c r="C156" s="4"/>
      <c r="H156" s="10"/>
    </row>
    <row r="157" spans="3:8" ht="11.25">
      <c r="C157" s="4"/>
      <c r="H157" s="10"/>
    </row>
    <row r="158" spans="3:8" ht="11.25">
      <c r="C158" s="4"/>
      <c r="H158" s="10"/>
    </row>
    <row r="159" spans="3:8" ht="11.25">
      <c r="C159" s="4"/>
      <c r="H159" s="10"/>
    </row>
    <row r="160" spans="3:8" ht="11.25">
      <c r="C160" s="4"/>
      <c r="H160" s="10"/>
    </row>
    <row r="161" ht="11.25">
      <c r="H161" s="10"/>
    </row>
    <row r="162" ht="11.25">
      <c r="H162" s="10"/>
    </row>
    <row r="163" ht="11.25">
      <c r="H163" s="10"/>
    </row>
    <row r="164" ht="11.25">
      <c r="H164" s="10"/>
    </row>
    <row r="165" ht="11.25">
      <c r="H165" s="10"/>
    </row>
    <row r="166" ht="11.25">
      <c r="H166" s="10"/>
    </row>
    <row r="167" ht="11.25">
      <c r="H167" s="10"/>
    </row>
    <row r="168" ht="11.25">
      <c r="H168" s="10"/>
    </row>
    <row r="169" ht="11.25">
      <c r="H169" s="10"/>
    </row>
    <row r="170" ht="11.25">
      <c r="H170" s="10"/>
    </row>
    <row r="171" ht="11.25">
      <c r="H171" s="10"/>
    </row>
    <row r="172" ht="11.25">
      <c r="H172" s="10"/>
    </row>
    <row r="173" ht="11.25">
      <c r="H173" s="10"/>
    </row>
    <row r="174" ht="11.25">
      <c r="H174" s="10"/>
    </row>
    <row r="175" ht="11.25">
      <c r="H175" s="10"/>
    </row>
    <row r="176" ht="11.25">
      <c r="H176" s="10"/>
    </row>
    <row r="177" ht="11.25">
      <c r="H177" s="10"/>
    </row>
    <row r="178" ht="11.25">
      <c r="H178" s="10"/>
    </row>
    <row r="179" ht="11.25">
      <c r="H179" s="10"/>
    </row>
    <row r="180" ht="11.25">
      <c r="H180" s="10"/>
    </row>
    <row r="181" ht="11.25">
      <c r="H181" s="10"/>
    </row>
    <row r="182" ht="11.25">
      <c r="H182" s="10"/>
    </row>
  </sheetData>
  <sheetProtection/>
  <mergeCells count="18">
    <mergeCell ref="A1:J1"/>
    <mergeCell ref="I3:J5"/>
    <mergeCell ref="I61:J63"/>
    <mergeCell ref="A59:B59"/>
    <mergeCell ref="G3:H5"/>
    <mergeCell ref="E63:F63"/>
    <mergeCell ref="C61:F62"/>
    <mergeCell ref="G61:H63"/>
    <mergeCell ref="A115:B115"/>
    <mergeCell ref="A4:B4"/>
    <mergeCell ref="A61:B63"/>
    <mergeCell ref="C3:F4"/>
    <mergeCell ref="A112:B112"/>
    <mergeCell ref="A113:B113"/>
    <mergeCell ref="A114:B114"/>
    <mergeCell ref="E5:F5"/>
    <mergeCell ref="C5:D5"/>
    <mergeCell ref="C63:D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  <ignoredErrors>
    <ignoredError sqref="I6:J32 I33:I58 I64:I80 I81:I102 I103:I110" unlockedFormula="1"/>
    <ignoredError sqref="C113:G11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2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4.00390625" style="1" customWidth="1"/>
    <col min="2" max="2" width="21.57421875" style="1" customWidth="1"/>
    <col min="3" max="3" width="9.28125" style="1" customWidth="1"/>
    <col min="4" max="4" width="3.421875" style="3" customWidth="1"/>
    <col min="5" max="5" width="9.140625" style="1" customWidth="1"/>
    <col min="6" max="6" width="3.421875" style="3" customWidth="1"/>
    <col min="7" max="7" width="11.00390625" style="1" customWidth="1"/>
    <col min="8" max="8" width="3.421875" style="3" customWidth="1"/>
    <col min="9" max="9" width="9.421875" style="1" customWidth="1"/>
    <col min="10" max="10" width="3.00390625" style="3" customWidth="1"/>
    <col min="11" max="16384" width="11.421875" style="1" customWidth="1"/>
  </cols>
  <sheetData>
    <row r="1" spans="1:10" ht="25.5" customHeight="1">
      <c r="A1" s="563" t="s">
        <v>172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573" t="s">
        <v>86</v>
      </c>
      <c r="B3" s="574"/>
      <c r="C3" s="558" t="s">
        <v>80</v>
      </c>
      <c r="D3" s="560"/>
      <c r="E3" s="559" t="s">
        <v>81</v>
      </c>
      <c r="F3" s="559"/>
      <c r="G3" s="558" t="s">
        <v>82</v>
      </c>
      <c r="H3" s="560"/>
      <c r="I3" s="559" t="s">
        <v>85</v>
      </c>
      <c r="J3" s="560"/>
    </row>
    <row r="4" spans="1:10" ht="15" customHeight="1">
      <c r="A4" s="569"/>
      <c r="B4" s="575"/>
      <c r="C4" s="600"/>
      <c r="D4" s="601"/>
      <c r="E4" s="596"/>
      <c r="F4" s="596"/>
      <c r="G4" s="600"/>
      <c r="H4" s="601"/>
      <c r="I4" s="596"/>
      <c r="J4" s="601"/>
    </row>
    <row r="5" spans="1:10" s="2" customFormat="1" ht="14.25" customHeight="1">
      <c r="A5" s="576"/>
      <c r="B5" s="577"/>
      <c r="C5" s="602"/>
      <c r="D5" s="603"/>
      <c r="E5" s="598"/>
      <c r="F5" s="598"/>
      <c r="G5" s="602"/>
      <c r="H5" s="603"/>
      <c r="I5" s="598"/>
      <c r="J5" s="603"/>
    </row>
    <row r="6" spans="1:12" ht="11.25">
      <c r="A6" s="21">
        <v>1</v>
      </c>
      <c r="B6" s="4" t="s">
        <v>15</v>
      </c>
      <c r="C6" s="49">
        <v>336</v>
      </c>
      <c r="D6" s="31"/>
      <c r="E6" s="40">
        <v>0</v>
      </c>
      <c r="F6" s="12"/>
      <c r="G6" s="29">
        <v>176</v>
      </c>
      <c r="H6" s="30"/>
      <c r="I6" s="46">
        <f>C6+E6+G6</f>
        <v>512</v>
      </c>
      <c r="J6" s="22" t="str">
        <f>IF(OR(D6="(e)",F6="(e)",H6="(e)"),"(e)"," ")</f>
        <v> </v>
      </c>
      <c r="L6" s="70"/>
    </row>
    <row r="7" spans="1:12" ht="11.25">
      <c r="A7" s="21">
        <v>2</v>
      </c>
      <c r="B7" s="4" t="s">
        <v>16</v>
      </c>
      <c r="C7" s="49">
        <v>44</v>
      </c>
      <c r="D7" s="31"/>
      <c r="E7" s="40">
        <v>0</v>
      </c>
      <c r="F7" s="12"/>
      <c r="G7" s="29">
        <v>0</v>
      </c>
      <c r="H7" s="30"/>
      <c r="I7" s="46">
        <f aca="true" t="shared" si="0" ref="I7:I58">C7+E7+G7</f>
        <v>44</v>
      </c>
      <c r="J7" s="22" t="str">
        <f aca="true" t="shared" si="1" ref="J7:J58">IF(OR(D7="(e)",F7="(e)",H7="(e)"),"(e)"," ")</f>
        <v> </v>
      </c>
      <c r="L7" s="70"/>
    </row>
    <row r="8" spans="1:12" ht="11.25">
      <c r="A8" s="21">
        <v>3</v>
      </c>
      <c r="B8" s="4" t="s">
        <v>17</v>
      </c>
      <c r="C8" s="49">
        <v>38</v>
      </c>
      <c r="D8" s="31"/>
      <c r="E8" s="40">
        <v>7</v>
      </c>
      <c r="F8" s="12"/>
      <c r="G8" s="29">
        <v>0</v>
      </c>
      <c r="H8" s="30"/>
      <c r="I8" s="46">
        <f t="shared" si="0"/>
        <v>45</v>
      </c>
      <c r="J8" s="22" t="str">
        <f t="shared" si="1"/>
        <v> </v>
      </c>
      <c r="L8" s="70"/>
    </row>
    <row r="9" spans="1:12" ht="11.25">
      <c r="A9" s="21">
        <v>4</v>
      </c>
      <c r="B9" s="4" t="s">
        <v>101</v>
      </c>
      <c r="C9" s="49">
        <v>0</v>
      </c>
      <c r="D9" s="31"/>
      <c r="E9" s="40">
        <v>0</v>
      </c>
      <c r="F9" s="12"/>
      <c r="G9" s="29">
        <v>24</v>
      </c>
      <c r="H9" s="30"/>
      <c r="I9" s="46">
        <f t="shared" si="0"/>
        <v>24</v>
      </c>
      <c r="J9" s="22" t="str">
        <f t="shared" si="1"/>
        <v> </v>
      </c>
      <c r="L9" s="70"/>
    </row>
    <row r="10" spans="1:12" ht="11.25">
      <c r="A10" s="21">
        <v>5</v>
      </c>
      <c r="B10" s="4" t="s">
        <v>102</v>
      </c>
      <c r="C10" s="49">
        <v>377</v>
      </c>
      <c r="D10" s="31" t="s">
        <v>100</v>
      </c>
      <c r="E10" s="40">
        <v>237</v>
      </c>
      <c r="F10" s="10" t="s">
        <v>100</v>
      </c>
      <c r="G10" s="29">
        <v>0</v>
      </c>
      <c r="H10" s="31" t="s">
        <v>100</v>
      </c>
      <c r="I10" s="46">
        <f t="shared" si="0"/>
        <v>614</v>
      </c>
      <c r="J10" s="22" t="str">
        <f t="shared" si="1"/>
        <v>(e)</v>
      </c>
      <c r="L10" s="70"/>
    </row>
    <row r="11" spans="1:12" ht="11.25">
      <c r="A11" s="21">
        <v>6</v>
      </c>
      <c r="B11" s="4" t="s">
        <v>103</v>
      </c>
      <c r="C11" s="49">
        <v>0</v>
      </c>
      <c r="D11" s="31"/>
      <c r="E11" s="40">
        <v>0</v>
      </c>
      <c r="F11" s="12"/>
      <c r="G11" s="29">
        <v>434</v>
      </c>
      <c r="H11" s="30"/>
      <c r="I11" s="46">
        <f t="shared" si="0"/>
        <v>434</v>
      </c>
      <c r="J11" s="22" t="str">
        <f t="shared" si="1"/>
        <v> </v>
      </c>
      <c r="L11" s="70"/>
    </row>
    <row r="12" spans="1:12" ht="11.25">
      <c r="A12" s="21">
        <v>7</v>
      </c>
      <c r="B12" s="4" t="s">
        <v>18</v>
      </c>
      <c r="C12" s="49">
        <v>471</v>
      </c>
      <c r="D12" s="31"/>
      <c r="E12" s="40">
        <v>11</v>
      </c>
      <c r="F12" s="12"/>
      <c r="G12" s="29">
        <v>0</v>
      </c>
      <c r="H12" s="30"/>
      <c r="I12" s="46">
        <f t="shared" si="0"/>
        <v>482</v>
      </c>
      <c r="J12" s="22" t="str">
        <f t="shared" si="1"/>
        <v> </v>
      </c>
      <c r="L12" s="70"/>
    </row>
    <row r="13" spans="1:12" ht="11.25">
      <c r="A13" s="21">
        <v>8</v>
      </c>
      <c r="B13" s="4" t="s">
        <v>19</v>
      </c>
      <c r="C13" s="49">
        <v>63</v>
      </c>
      <c r="D13" s="31"/>
      <c r="E13" s="40">
        <v>0</v>
      </c>
      <c r="F13" s="12"/>
      <c r="G13" s="29">
        <v>0</v>
      </c>
      <c r="H13" s="30"/>
      <c r="I13" s="46">
        <f t="shared" si="0"/>
        <v>63</v>
      </c>
      <c r="J13" s="22" t="str">
        <f t="shared" si="1"/>
        <v> </v>
      </c>
      <c r="L13" s="70"/>
    </row>
    <row r="14" spans="1:12" ht="11.25">
      <c r="A14" s="21">
        <v>9</v>
      </c>
      <c r="B14" s="4" t="s">
        <v>20</v>
      </c>
      <c r="C14" s="49">
        <v>0</v>
      </c>
      <c r="D14" s="31"/>
      <c r="E14" s="40">
        <v>0</v>
      </c>
      <c r="F14" s="12"/>
      <c r="G14" s="29">
        <v>0</v>
      </c>
      <c r="H14" s="30"/>
      <c r="I14" s="46">
        <f t="shared" si="0"/>
        <v>0</v>
      </c>
      <c r="J14" s="22" t="str">
        <f t="shared" si="1"/>
        <v> </v>
      </c>
      <c r="L14" s="70"/>
    </row>
    <row r="15" spans="1:12" ht="11.25">
      <c r="A15" s="21">
        <v>10</v>
      </c>
      <c r="B15" s="4" t="s">
        <v>21</v>
      </c>
      <c r="C15" s="49">
        <v>0</v>
      </c>
      <c r="D15" s="31"/>
      <c r="E15" s="40">
        <v>0</v>
      </c>
      <c r="F15" s="12"/>
      <c r="G15" s="29">
        <v>0</v>
      </c>
      <c r="H15" s="30"/>
      <c r="I15" s="46">
        <f t="shared" si="0"/>
        <v>0</v>
      </c>
      <c r="J15" s="22" t="str">
        <f t="shared" si="1"/>
        <v> </v>
      </c>
      <c r="L15" s="70"/>
    </row>
    <row r="16" spans="1:12" ht="11.25">
      <c r="A16" s="21">
        <v>11</v>
      </c>
      <c r="B16" s="4" t="s">
        <v>22</v>
      </c>
      <c r="C16" s="49">
        <v>784</v>
      </c>
      <c r="D16" s="31"/>
      <c r="E16" s="40">
        <v>0</v>
      </c>
      <c r="F16" s="12"/>
      <c r="G16" s="29">
        <v>0</v>
      </c>
      <c r="H16" s="30"/>
      <c r="I16" s="46">
        <f t="shared" si="0"/>
        <v>784</v>
      </c>
      <c r="J16" s="22" t="str">
        <f t="shared" si="1"/>
        <v> </v>
      </c>
      <c r="L16" s="70"/>
    </row>
    <row r="17" spans="1:12" ht="11.25">
      <c r="A17" s="21">
        <v>12</v>
      </c>
      <c r="B17" s="4" t="s">
        <v>23</v>
      </c>
      <c r="C17" s="49">
        <v>84</v>
      </c>
      <c r="D17" s="31"/>
      <c r="E17" s="40">
        <v>16</v>
      </c>
      <c r="F17" s="12"/>
      <c r="G17" s="29">
        <v>40</v>
      </c>
      <c r="H17" s="30"/>
      <c r="I17" s="46">
        <f t="shared" si="0"/>
        <v>140</v>
      </c>
      <c r="J17" s="22" t="str">
        <f t="shared" si="1"/>
        <v> </v>
      </c>
      <c r="L17" s="70"/>
    </row>
    <row r="18" spans="1:12" ht="11.25">
      <c r="A18" s="21">
        <v>13</v>
      </c>
      <c r="B18" s="4" t="s">
        <v>104</v>
      </c>
      <c r="C18" s="49">
        <v>0</v>
      </c>
      <c r="D18" s="31"/>
      <c r="E18" s="40">
        <v>0</v>
      </c>
      <c r="F18" s="12"/>
      <c r="G18" s="29">
        <v>741</v>
      </c>
      <c r="H18" s="30"/>
      <c r="I18" s="46">
        <f t="shared" si="0"/>
        <v>741</v>
      </c>
      <c r="J18" s="22" t="str">
        <f t="shared" si="1"/>
        <v> </v>
      </c>
      <c r="L18" s="70"/>
    </row>
    <row r="19" spans="1:12" ht="11.25">
      <c r="A19" s="21">
        <v>14</v>
      </c>
      <c r="B19" s="4" t="s">
        <v>24</v>
      </c>
      <c r="C19" s="49">
        <v>170</v>
      </c>
      <c r="D19" s="31"/>
      <c r="E19" s="40">
        <v>133</v>
      </c>
      <c r="F19" s="10"/>
      <c r="G19" s="29">
        <v>0</v>
      </c>
      <c r="H19" s="31"/>
      <c r="I19" s="46">
        <f t="shared" si="0"/>
        <v>303</v>
      </c>
      <c r="J19" s="22" t="str">
        <f t="shared" si="1"/>
        <v> </v>
      </c>
      <c r="L19" s="70"/>
    </row>
    <row r="20" spans="1:12" ht="11.25">
      <c r="A20" s="21">
        <v>15</v>
      </c>
      <c r="B20" s="4" t="s">
        <v>25</v>
      </c>
      <c r="C20" s="49">
        <v>0</v>
      </c>
      <c r="D20" s="31"/>
      <c r="E20" s="40">
        <v>0</v>
      </c>
      <c r="F20" s="12"/>
      <c r="G20" s="29">
        <v>0</v>
      </c>
      <c r="H20" s="30"/>
      <c r="I20" s="46">
        <f t="shared" si="0"/>
        <v>0</v>
      </c>
      <c r="J20" s="22" t="str">
        <f t="shared" si="1"/>
        <v> </v>
      </c>
      <c r="L20" s="70"/>
    </row>
    <row r="21" spans="1:12" ht="11.25">
      <c r="A21" s="21">
        <v>16</v>
      </c>
      <c r="B21" s="4" t="s">
        <v>26</v>
      </c>
      <c r="C21" s="49">
        <v>81</v>
      </c>
      <c r="D21" s="31"/>
      <c r="E21" s="40">
        <v>10</v>
      </c>
      <c r="F21" s="12"/>
      <c r="G21" s="29">
        <v>0</v>
      </c>
      <c r="H21" s="30"/>
      <c r="I21" s="46">
        <f t="shared" si="0"/>
        <v>91</v>
      </c>
      <c r="J21" s="22" t="str">
        <f t="shared" si="1"/>
        <v> </v>
      </c>
      <c r="L21" s="70"/>
    </row>
    <row r="22" spans="1:12" ht="11.25">
      <c r="A22" s="21">
        <v>17</v>
      </c>
      <c r="B22" s="4" t="s">
        <v>105</v>
      </c>
      <c r="C22" s="49">
        <v>612</v>
      </c>
      <c r="D22" s="31"/>
      <c r="E22" s="40">
        <v>168</v>
      </c>
      <c r="F22" s="12"/>
      <c r="G22" s="29">
        <v>0</v>
      </c>
      <c r="H22" s="30"/>
      <c r="I22" s="46">
        <f t="shared" si="0"/>
        <v>780</v>
      </c>
      <c r="J22" s="22" t="str">
        <f t="shared" si="1"/>
        <v> </v>
      </c>
      <c r="L22" s="70"/>
    </row>
    <row r="23" spans="1:12" ht="11.25">
      <c r="A23" s="21">
        <v>18</v>
      </c>
      <c r="B23" s="4" t="s">
        <v>27</v>
      </c>
      <c r="C23" s="49">
        <v>22</v>
      </c>
      <c r="D23" s="31"/>
      <c r="E23" s="40">
        <v>71</v>
      </c>
      <c r="F23" s="12"/>
      <c r="G23" s="29">
        <v>0</v>
      </c>
      <c r="H23" s="30"/>
      <c r="I23" s="46">
        <f t="shared" si="0"/>
        <v>93</v>
      </c>
      <c r="J23" s="22" t="str">
        <f t="shared" si="1"/>
        <v> </v>
      </c>
      <c r="L23" s="70"/>
    </row>
    <row r="24" spans="1:12" ht="11.25">
      <c r="A24" s="21">
        <v>19</v>
      </c>
      <c r="B24" s="4" t="s">
        <v>28</v>
      </c>
      <c r="C24" s="49">
        <v>22</v>
      </c>
      <c r="D24" s="31"/>
      <c r="E24" s="40">
        <v>0</v>
      </c>
      <c r="F24" s="12"/>
      <c r="G24" s="29">
        <v>60</v>
      </c>
      <c r="H24" s="30" t="s">
        <v>100</v>
      </c>
      <c r="I24" s="46">
        <f t="shared" si="0"/>
        <v>82</v>
      </c>
      <c r="J24" s="22" t="str">
        <f t="shared" si="1"/>
        <v>(e)</v>
      </c>
      <c r="L24" s="70"/>
    </row>
    <row r="25" spans="1:12" ht="11.25">
      <c r="A25" s="21" t="s">
        <v>8</v>
      </c>
      <c r="B25" s="4" t="s">
        <v>29</v>
      </c>
      <c r="C25" s="49">
        <v>0</v>
      </c>
      <c r="D25" s="31"/>
      <c r="E25" s="40">
        <v>0</v>
      </c>
      <c r="F25" s="12"/>
      <c r="G25" s="29">
        <v>60</v>
      </c>
      <c r="H25" s="30"/>
      <c r="I25" s="46">
        <f t="shared" si="0"/>
        <v>60</v>
      </c>
      <c r="J25" s="22" t="str">
        <f t="shared" si="1"/>
        <v> </v>
      </c>
      <c r="L25" s="70"/>
    </row>
    <row r="26" spans="1:12" ht="11.25">
      <c r="A26" s="21" t="s">
        <v>76</v>
      </c>
      <c r="B26" s="4" t="s">
        <v>106</v>
      </c>
      <c r="C26" s="49">
        <v>260</v>
      </c>
      <c r="D26" s="31"/>
      <c r="E26" s="40">
        <v>0</v>
      </c>
      <c r="F26" s="12"/>
      <c r="G26" s="29">
        <v>0</v>
      </c>
      <c r="H26" s="30"/>
      <c r="I26" s="46">
        <f t="shared" si="0"/>
        <v>260</v>
      </c>
      <c r="J26" s="22" t="str">
        <f t="shared" si="1"/>
        <v> </v>
      </c>
      <c r="L26" s="70"/>
    </row>
    <row r="27" spans="1:12" ht="11.25">
      <c r="A27" s="21">
        <v>21</v>
      </c>
      <c r="B27" s="4" t="s">
        <v>107</v>
      </c>
      <c r="C27" s="49">
        <v>146</v>
      </c>
      <c r="D27" s="31"/>
      <c r="E27" s="40">
        <v>0</v>
      </c>
      <c r="F27" s="12"/>
      <c r="G27" s="29">
        <v>38</v>
      </c>
      <c r="H27" s="30"/>
      <c r="I27" s="46">
        <f t="shared" si="0"/>
        <v>184</v>
      </c>
      <c r="J27" s="22" t="str">
        <f t="shared" si="1"/>
        <v> </v>
      </c>
      <c r="L27" s="70"/>
    </row>
    <row r="28" spans="1:12" ht="11.25">
      <c r="A28" s="21">
        <v>22</v>
      </c>
      <c r="B28" s="4" t="s">
        <v>108</v>
      </c>
      <c r="C28" s="49">
        <v>0</v>
      </c>
      <c r="D28" s="31"/>
      <c r="E28" s="40">
        <v>0</v>
      </c>
      <c r="F28" s="12"/>
      <c r="G28" s="29">
        <v>0</v>
      </c>
      <c r="H28" s="30"/>
      <c r="I28" s="46">
        <f t="shared" si="0"/>
        <v>0</v>
      </c>
      <c r="J28" s="22" t="str">
        <f t="shared" si="1"/>
        <v> </v>
      </c>
      <c r="L28" s="70"/>
    </row>
    <row r="29" spans="1:12" ht="11.25">
      <c r="A29" s="21">
        <v>23</v>
      </c>
      <c r="B29" s="4" t="s">
        <v>30</v>
      </c>
      <c r="C29" s="49">
        <v>66</v>
      </c>
      <c r="D29" s="31"/>
      <c r="E29" s="40">
        <v>0</v>
      </c>
      <c r="F29" s="12"/>
      <c r="G29" s="29">
        <v>45</v>
      </c>
      <c r="H29" s="30"/>
      <c r="I29" s="46">
        <f t="shared" si="0"/>
        <v>111</v>
      </c>
      <c r="J29" s="22" t="str">
        <f t="shared" si="1"/>
        <v> </v>
      </c>
      <c r="L29" s="70"/>
    </row>
    <row r="30" spans="1:12" ht="11.25">
      <c r="A30" s="21">
        <v>24</v>
      </c>
      <c r="B30" s="4" t="s">
        <v>31</v>
      </c>
      <c r="C30" s="49">
        <v>0</v>
      </c>
      <c r="D30" s="31"/>
      <c r="E30" s="40">
        <v>0</v>
      </c>
      <c r="F30" s="12"/>
      <c r="G30" s="29">
        <v>0</v>
      </c>
      <c r="H30" s="30"/>
      <c r="I30" s="46">
        <f t="shared" si="0"/>
        <v>0</v>
      </c>
      <c r="J30" s="22" t="str">
        <f t="shared" si="1"/>
        <v> </v>
      </c>
      <c r="L30" s="70"/>
    </row>
    <row r="31" spans="1:12" ht="11.25">
      <c r="A31" s="21">
        <v>25</v>
      </c>
      <c r="B31" s="4" t="s">
        <v>32</v>
      </c>
      <c r="C31" s="49">
        <v>232</v>
      </c>
      <c r="D31" s="31"/>
      <c r="E31" s="40">
        <v>0</v>
      </c>
      <c r="F31" s="12"/>
      <c r="G31" s="29">
        <v>236</v>
      </c>
      <c r="H31" s="30"/>
      <c r="I31" s="46">
        <f t="shared" si="0"/>
        <v>468</v>
      </c>
      <c r="J31" s="22" t="str">
        <f t="shared" si="1"/>
        <v> </v>
      </c>
      <c r="L31" s="70"/>
    </row>
    <row r="32" spans="1:12" ht="11.25">
      <c r="A32" s="21">
        <v>26</v>
      </c>
      <c r="B32" s="4" t="s">
        <v>33</v>
      </c>
      <c r="C32" s="49">
        <v>654</v>
      </c>
      <c r="D32" s="31"/>
      <c r="E32" s="40">
        <v>0</v>
      </c>
      <c r="F32" s="12"/>
      <c r="G32" s="29">
        <v>22</v>
      </c>
      <c r="H32" s="31" t="s">
        <v>100</v>
      </c>
      <c r="I32" s="46">
        <f t="shared" si="0"/>
        <v>676</v>
      </c>
      <c r="J32" s="22" t="str">
        <f t="shared" si="1"/>
        <v>(e)</v>
      </c>
      <c r="L32" s="70"/>
    </row>
    <row r="33" spans="1:12" ht="11.25">
      <c r="A33" s="21">
        <v>27</v>
      </c>
      <c r="B33" s="4" t="s">
        <v>34</v>
      </c>
      <c r="C33" s="49">
        <v>86</v>
      </c>
      <c r="D33" s="31"/>
      <c r="E33" s="40">
        <v>10</v>
      </c>
      <c r="F33" s="12"/>
      <c r="G33" s="29">
        <v>0</v>
      </c>
      <c r="H33" s="30"/>
      <c r="I33" s="46">
        <f t="shared" si="0"/>
        <v>96</v>
      </c>
      <c r="J33" s="22" t="str">
        <f t="shared" si="1"/>
        <v> </v>
      </c>
      <c r="L33" s="70"/>
    </row>
    <row r="34" spans="1:12" ht="11.25">
      <c r="A34" s="21">
        <v>28</v>
      </c>
      <c r="B34" s="4" t="s">
        <v>109</v>
      </c>
      <c r="C34" s="49">
        <v>122</v>
      </c>
      <c r="D34" s="31"/>
      <c r="E34" s="40">
        <v>0</v>
      </c>
      <c r="F34" s="12"/>
      <c r="G34" s="29">
        <v>0</v>
      </c>
      <c r="H34" s="30"/>
      <c r="I34" s="46">
        <f t="shared" si="0"/>
        <v>122</v>
      </c>
      <c r="J34" s="22" t="str">
        <f t="shared" si="1"/>
        <v> </v>
      </c>
      <c r="L34" s="70"/>
    </row>
    <row r="35" spans="1:12" ht="11.25">
      <c r="A35" s="21">
        <v>29</v>
      </c>
      <c r="B35" s="4" t="s">
        <v>35</v>
      </c>
      <c r="C35" s="49">
        <v>0</v>
      </c>
      <c r="D35" s="31"/>
      <c r="E35" s="40">
        <v>0</v>
      </c>
      <c r="F35" s="12"/>
      <c r="G35" s="29">
        <v>0</v>
      </c>
      <c r="H35" s="30"/>
      <c r="I35" s="46">
        <f t="shared" si="0"/>
        <v>0</v>
      </c>
      <c r="J35" s="22" t="str">
        <f t="shared" si="1"/>
        <v> </v>
      </c>
      <c r="L35" s="70"/>
    </row>
    <row r="36" spans="1:12" ht="11.25">
      <c r="A36" s="21">
        <v>30</v>
      </c>
      <c r="B36" s="4" t="s">
        <v>36</v>
      </c>
      <c r="C36" s="49">
        <v>0</v>
      </c>
      <c r="D36" s="31"/>
      <c r="E36" s="40">
        <v>0</v>
      </c>
      <c r="F36" s="12"/>
      <c r="G36" s="29">
        <v>312</v>
      </c>
      <c r="H36" s="30"/>
      <c r="I36" s="46">
        <f t="shared" si="0"/>
        <v>312</v>
      </c>
      <c r="J36" s="22" t="str">
        <f t="shared" si="1"/>
        <v> </v>
      </c>
      <c r="L36" s="70"/>
    </row>
    <row r="37" spans="1:12" ht="11.25">
      <c r="A37" s="21">
        <v>31</v>
      </c>
      <c r="B37" s="4" t="s">
        <v>110</v>
      </c>
      <c r="C37" s="49">
        <v>0</v>
      </c>
      <c r="D37" s="31"/>
      <c r="E37" s="40">
        <v>0</v>
      </c>
      <c r="F37" s="12"/>
      <c r="G37" s="29">
        <v>0</v>
      </c>
      <c r="H37" s="30"/>
      <c r="I37" s="46">
        <f t="shared" si="0"/>
        <v>0</v>
      </c>
      <c r="J37" s="22" t="str">
        <f t="shared" si="1"/>
        <v> </v>
      </c>
      <c r="L37" s="70"/>
    </row>
    <row r="38" spans="1:12" ht="11.25">
      <c r="A38" s="21">
        <v>32</v>
      </c>
      <c r="B38" s="4" t="s">
        <v>37</v>
      </c>
      <c r="C38" s="49">
        <v>0</v>
      </c>
      <c r="D38" s="31"/>
      <c r="E38" s="40">
        <v>0</v>
      </c>
      <c r="F38" s="12"/>
      <c r="G38" s="29">
        <v>0</v>
      </c>
      <c r="H38" s="30"/>
      <c r="I38" s="46">
        <f t="shared" si="0"/>
        <v>0</v>
      </c>
      <c r="J38" s="22" t="str">
        <f t="shared" si="1"/>
        <v> </v>
      </c>
      <c r="L38" s="70"/>
    </row>
    <row r="39" spans="1:12" ht="11.25">
      <c r="A39" s="21">
        <v>33</v>
      </c>
      <c r="B39" s="4" t="s">
        <v>38</v>
      </c>
      <c r="C39" s="49">
        <v>1616</v>
      </c>
      <c r="D39" s="31"/>
      <c r="E39" s="40">
        <v>0</v>
      </c>
      <c r="F39" s="12"/>
      <c r="G39" s="29">
        <v>33</v>
      </c>
      <c r="H39" s="30"/>
      <c r="I39" s="46">
        <f t="shared" si="0"/>
        <v>1649</v>
      </c>
      <c r="J39" s="22" t="str">
        <f t="shared" si="1"/>
        <v> </v>
      </c>
      <c r="L39" s="70"/>
    </row>
    <row r="40" spans="1:12" ht="11.25">
      <c r="A40" s="21">
        <v>34</v>
      </c>
      <c r="B40" s="4" t="s">
        <v>39</v>
      </c>
      <c r="C40" s="49">
        <v>2470</v>
      </c>
      <c r="D40" s="31"/>
      <c r="E40" s="40">
        <v>59</v>
      </c>
      <c r="F40" s="12"/>
      <c r="G40" s="29">
        <v>206</v>
      </c>
      <c r="H40" s="30"/>
      <c r="I40" s="46">
        <f t="shared" si="0"/>
        <v>2735</v>
      </c>
      <c r="J40" s="22" t="str">
        <f t="shared" si="1"/>
        <v> </v>
      </c>
      <c r="L40" s="70"/>
    </row>
    <row r="41" spans="1:12" ht="11.25">
      <c r="A41" s="21">
        <v>35</v>
      </c>
      <c r="B41" s="4" t="s">
        <v>111</v>
      </c>
      <c r="C41" s="49">
        <v>306</v>
      </c>
      <c r="D41" s="31"/>
      <c r="E41" s="40">
        <v>133</v>
      </c>
      <c r="F41" s="12"/>
      <c r="G41" s="29">
        <v>216</v>
      </c>
      <c r="H41" s="30"/>
      <c r="I41" s="46">
        <f t="shared" si="0"/>
        <v>655</v>
      </c>
      <c r="J41" s="22" t="str">
        <f t="shared" si="1"/>
        <v> </v>
      </c>
      <c r="L41" s="70"/>
    </row>
    <row r="42" spans="1:12" ht="11.25">
      <c r="A42" s="21">
        <v>36</v>
      </c>
      <c r="B42" s="4" t="s">
        <v>40</v>
      </c>
      <c r="C42" s="49">
        <v>84</v>
      </c>
      <c r="D42" s="31"/>
      <c r="E42" s="40">
        <v>0</v>
      </c>
      <c r="F42" s="12"/>
      <c r="G42" s="29">
        <v>0</v>
      </c>
      <c r="H42" s="30"/>
      <c r="I42" s="46">
        <f t="shared" si="0"/>
        <v>84</v>
      </c>
      <c r="J42" s="22" t="str">
        <f t="shared" si="1"/>
        <v> </v>
      </c>
      <c r="L42" s="70"/>
    </row>
    <row r="43" spans="1:12" ht="11.25">
      <c r="A43" s="21">
        <v>37</v>
      </c>
      <c r="B43" s="4" t="s">
        <v>112</v>
      </c>
      <c r="C43" s="49">
        <v>624</v>
      </c>
      <c r="D43" s="31"/>
      <c r="E43" s="40">
        <v>0</v>
      </c>
      <c r="F43" s="12"/>
      <c r="G43" s="29">
        <v>65</v>
      </c>
      <c r="H43" s="30"/>
      <c r="I43" s="46">
        <f t="shared" si="0"/>
        <v>689</v>
      </c>
      <c r="J43" s="22" t="str">
        <f t="shared" si="1"/>
        <v> </v>
      </c>
      <c r="L43" s="70"/>
    </row>
    <row r="44" spans="1:12" ht="11.25">
      <c r="A44" s="21">
        <v>38</v>
      </c>
      <c r="B44" s="4" t="s">
        <v>41</v>
      </c>
      <c r="C44" s="49">
        <v>1545</v>
      </c>
      <c r="D44" s="31"/>
      <c r="E44" s="40">
        <v>124</v>
      </c>
      <c r="F44" s="12"/>
      <c r="G44" s="29">
        <v>254</v>
      </c>
      <c r="H44" s="30"/>
      <c r="I44" s="46">
        <f t="shared" si="0"/>
        <v>1923</v>
      </c>
      <c r="J44" s="22" t="str">
        <f t="shared" si="1"/>
        <v> </v>
      </c>
      <c r="L44" s="70"/>
    </row>
    <row r="45" spans="1:12" ht="11.25">
      <c r="A45" s="21">
        <v>39</v>
      </c>
      <c r="B45" s="4" t="s">
        <v>42</v>
      </c>
      <c r="C45" s="49">
        <v>205</v>
      </c>
      <c r="D45" s="31"/>
      <c r="E45" s="40">
        <v>0</v>
      </c>
      <c r="F45" s="12"/>
      <c r="G45" s="29">
        <v>30</v>
      </c>
      <c r="H45" s="30"/>
      <c r="I45" s="46">
        <f t="shared" si="0"/>
        <v>235</v>
      </c>
      <c r="J45" s="22" t="str">
        <f t="shared" si="1"/>
        <v> </v>
      </c>
      <c r="L45" s="70"/>
    </row>
    <row r="46" spans="1:12" ht="11.25">
      <c r="A46" s="21">
        <v>40</v>
      </c>
      <c r="B46" s="4" t="s">
        <v>43</v>
      </c>
      <c r="C46" s="49">
        <v>402</v>
      </c>
      <c r="D46" s="31"/>
      <c r="E46" s="40">
        <v>0</v>
      </c>
      <c r="F46" s="12"/>
      <c r="G46" s="29">
        <v>57</v>
      </c>
      <c r="H46" s="30"/>
      <c r="I46" s="46">
        <f t="shared" si="0"/>
        <v>459</v>
      </c>
      <c r="J46" s="22" t="str">
        <f t="shared" si="1"/>
        <v> </v>
      </c>
      <c r="L46" s="70"/>
    </row>
    <row r="47" spans="1:12" ht="11.25">
      <c r="A47" s="21">
        <v>41</v>
      </c>
      <c r="B47" s="4" t="s">
        <v>113</v>
      </c>
      <c r="C47" s="49">
        <v>251</v>
      </c>
      <c r="D47" s="31"/>
      <c r="E47" s="40">
        <v>9</v>
      </c>
      <c r="F47" s="12"/>
      <c r="G47" s="29">
        <v>0</v>
      </c>
      <c r="H47" s="30"/>
      <c r="I47" s="46">
        <f t="shared" si="0"/>
        <v>260</v>
      </c>
      <c r="J47" s="22" t="str">
        <f t="shared" si="1"/>
        <v> </v>
      </c>
      <c r="L47" s="70"/>
    </row>
    <row r="48" spans="1:12" ht="11.25">
      <c r="A48" s="21">
        <v>42</v>
      </c>
      <c r="B48" s="4" t="s">
        <v>44</v>
      </c>
      <c r="C48" s="49">
        <v>1258</v>
      </c>
      <c r="D48" s="31"/>
      <c r="E48" s="40">
        <v>0</v>
      </c>
      <c r="F48" s="12"/>
      <c r="G48" s="29">
        <v>14</v>
      </c>
      <c r="H48" s="30"/>
      <c r="I48" s="46">
        <f t="shared" si="0"/>
        <v>1272</v>
      </c>
      <c r="J48" s="22" t="str">
        <f t="shared" si="1"/>
        <v> </v>
      </c>
      <c r="L48" s="70"/>
    </row>
    <row r="49" spans="1:12" ht="11.25">
      <c r="A49" s="21">
        <v>43</v>
      </c>
      <c r="B49" s="4" t="s">
        <v>114</v>
      </c>
      <c r="C49" s="49">
        <v>460</v>
      </c>
      <c r="D49" s="31" t="s">
        <v>100</v>
      </c>
      <c r="E49" s="40">
        <v>0</v>
      </c>
      <c r="F49" s="12" t="s">
        <v>100</v>
      </c>
      <c r="G49" s="29">
        <v>0</v>
      </c>
      <c r="H49" s="30" t="s">
        <v>100</v>
      </c>
      <c r="I49" s="46">
        <f t="shared" si="0"/>
        <v>460</v>
      </c>
      <c r="J49" s="22" t="str">
        <f t="shared" si="1"/>
        <v>(e)</v>
      </c>
      <c r="L49" s="70"/>
    </row>
    <row r="50" spans="1:12" ht="11.25">
      <c r="A50" s="21">
        <v>44</v>
      </c>
      <c r="B50" s="4" t="s">
        <v>115</v>
      </c>
      <c r="C50" s="49">
        <v>0</v>
      </c>
      <c r="D50" s="31"/>
      <c r="E50" s="40">
        <v>0</v>
      </c>
      <c r="F50" s="12"/>
      <c r="G50" s="29">
        <v>145</v>
      </c>
      <c r="H50" s="30"/>
      <c r="I50" s="46">
        <f t="shared" si="0"/>
        <v>145</v>
      </c>
      <c r="J50" s="22" t="str">
        <f t="shared" si="1"/>
        <v> </v>
      </c>
      <c r="L50" s="70"/>
    </row>
    <row r="51" spans="1:12" ht="11.25">
      <c r="A51" s="21">
        <v>45</v>
      </c>
      <c r="B51" s="4" t="s">
        <v>45</v>
      </c>
      <c r="C51" s="49">
        <v>534</v>
      </c>
      <c r="D51" s="31"/>
      <c r="E51" s="40">
        <v>0</v>
      </c>
      <c r="F51" s="12"/>
      <c r="G51" s="29">
        <v>53</v>
      </c>
      <c r="H51" s="30"/>
      <c r="I51" s="46">
        <f t="shared" si="0"/>
        <v>587</v>
      </c>
      <c r="J51" s="22" t="str">
        <f t="shared" si="1"/>
        <v> </v>
      </c>
      <c r="L51" s="70"/>
    </row>
    <row r="52" spans="1:12" ht="11.25">
      <c r="A52" s="21">
        <v>46</v>
      </c>
      <c r="B52" s="4" t="s">
        <v>46</v>
      </c>
      <c r="C52" s="49">
        <v>12</v>
      </c>
      <c r="D52" s="31"/>
      <c r="E52" s="40">
        <v>321</v>
      </c>
      <c r="F52" s="12"/>
      <c r="G52" s="29">
        <v>60</v>
      </c>
      <c r="H52" s="30"/>
      <c r="I52" s="46">
        <f t="shared" si="0"/>
        <v>393</v>
      </c>
      <c r="J52" s="22" t="str">
        <f t="shared" si="1"/>
        <v> </v>
      </c>
      <c r="L52" s="70"/>
    </row>
    <row r="53" spans="1:12" ht="11.25">
      <c r="A53" s="21">
        <v>47</v>
      </c>
      <c r="B53" s="4" t="s">
        <v>116</v>
      </c>
      <c r="C53" s="49">
        <v>23</v>
      </c>
      <c r="D53" s="31"/>
      <c r="E53" s="40">
        <v>0</v>
      </c>
      <c r="F53" s="12"/>
      <c r="G53" s="29">
        <v>0</v>
      </c>
      <c r="H53" s="30"/>
      <c r="I53" s="46">
        <f t="shared" si="0"/>
        <v>23</v>
      </c>
      <c r="J53" s="22" t="str">
        <f t="shared" si="1"/>
        <v> </v>
      </c>
      <c r="L53" s="70"/>
    </row>
    <row r="54" spans="1:12" ht="11.25">
      <c r="A54" s="21">
        <v>48</v>
      </c>
      <c r="B54" s="4" t="s">
        <v>47</v>
      </c>
      <c r="C54" s="49">
        <v>0</v>
      </c>
      <c r="D54" s="31"/>
      <c r="E54" s="40">
        <v>0</v>
      </c>
      <c r="F54" s="10"/>
      <c r="G54" s="29">
        <v>0</v>
      </c>
      <c r="H54" s="30"/>
      <c r="I54" s="46">
        <f t="shared" si="0"/>
        <v>0</v>
      </c>
      <c r="J54" s="22" t="str">
        <f t="shared" si="1"/>
        <v> </v>
      </c>
      <c r="L54" s="70"/>
    </row>
    <row r="55" spans="1:12" ht="11.25">
      <c r="A55" s="21">
        <v>49</v>
      </c>
      <c r="B55" s="4" t="s">
        <v>117</v>
      </c>
      <c r="C55" s="49">
        <v>455</v>
      </c>
      <c r="D55" s="31"/>
      <c r="E55" s="40">
        <v>0</v>
      </c>
      <c r="F55" s="10"/>
      <c r="G55" s="29">
        <v>0</v>
      </c>
      <c r="H55" s="30"/>
      <c r="I55" s="46">
        <f t="shared" si="0"/>
        <v>455</v>
      </c>
      <c r="J55" s="22" t="str">
        <f t="shared" si="1"/>
        <v> </v>
      </c>
      <c r="L55" s="70"/>
    </row>
    <row r="56" spans="1:12" ht="11.25">
      <c r="A56" s="21">
        <v>50</v>
      </c>
      <c r="B56" s="4" t="s">
        <v>48</v>
      </c>
      <c r="C56" s="49">
        <v>360</v>
      </c>
      <c r="D56" s="31"/>
      <c r="E56" s="40">
        <v>22</v>
      </c>
      <c r="F56" s="12"/>
      <c r="G56" s="29">
        <v>0</v>
      </c>
      <c r="H56" s="30"/>
      <c r="I56" s="46">
        <f t="shared" si="0"/>
        <v>382</v>
      </c>
      <c r="J56" s="22" t="str">
        <f t="shared" si="1"/>
        <v> </v>
      </c>
      <c r="L56" s="70"/>
    </row>
    <row r="57" spans="1:12" ht="11.25">
      <c r="A57" s="21">
        <v>51</v>
      </c>
      <c r="B57" s="4" t="s">
        <v>49</v>
      </c>
      <c r="C57" s="49">
        <v>944</v>
      </c>
      <c r="D57" s="31"/>
      <c r="E57" s="40">
        <v>0</v>
      </c>
      <c r="F57" s="12"/>
      <c r="G57" s="29">
        <v>0</v>
      </c>
      <c r="H57" s="30"/>
      <c r="I57" s="46">
        <f t="shared" si="0"/>
        <v>944</v>
      </c>
      <c r="J57" s="22" t="str">
        <f t="shared" si="1"/>
        <v> </v>
      </c>
      <c r="L57" s="70"/>
    </row>
    <row r="58" spans="1:12" ht="11.25">
      <c r="A58" s="18">
        <v>52</v>
      </c>
      <c r="B58" s="24" t="s">
        <v>118</v>
      </c>
      <c r="C58" s="50">
        <v>0</v>
      </c>
      <c r="D58" s="35"/>
      <c r="E58" s="41">
        <v>0</v>
      </c>
      <c r="F58" s="37"/>
      <c r="G58" s="32">
        <v>0</v>
      </c>
      <c r="H58" s="33"/>
      <c r="I58" s="47">
        <f t="shared" si="0"/>
        <v>0</v>
      </c>
      <c r="J58" s="23" t="str">
        <f t="shared" si="1"/>
        <v> </v>
      </c>
      <c r="L58" s="70"/>
    </row>
    <row r="59" spans="1:10" ht="12.75" customHeight="1">
      <c r="A59" s="557" t="s">
        <v>84</v>
      </c>
      <c r="B59" s="557"/>
      <c r="C59" s="8"/>
      <c r="D59" s="10"/>
      <c r="E59" s="6"/>
      <c r="F59" s="12"/>
      <c r="G59" s="6"/>
      <c r="H59" s="16"/>
      <c r="I59" s="46"/>
      <c r="J59" s="10"/>
    </row>
    <row r="60" spans="3:9" ht="10.5" customHeight="1">
      <c r="C60" s="8"/>
      <c r="D60" s="71"/>
      <c r="E60" s="6"/>
      <c r="F60" s="9"/>
      <c r="G60" s="6"/>
      <c r="H60" s="7"/>
      <c r="I60" s="46"/>
    </row>
    <row r="61" spans="1:10" ht="11.25">
      <c r="A61" s="573" t="s">
        <v>86</v>
      </c>
      <c r="B61" s="574"/>
      <c r="C61" s="558" t="s">
        <v>80</v>
      </c>
      <c r="D61" s="560"/>
      <c r="E61" s="559" t="s">
        <v>81</v>
      </c>
      <c r="F61" s="559"/>
      <c r="G61" s="558" t="s">
        <v>82</v>
      </c>
      <c r="H61" s="560"/>
      <c r="I61" s="559" t="s">
        <v>87</v>
      </c>
      <c r="J61" s="560"/>
    </row>
    <row r="62" spans="1:10" ht="14.25" customHeight="1">
      <c r="A62" s="569"/>
      <c r="B62" s="575"/>
      <c r="C62" s="600"/>
      <c r="D62" s="601"/>
      <c r="E62" s="596"/>
      <c r="F62" s="596"/>
      <c r="G62" s="600"/>
      <c r="H62" s="601"/>
      <c r="I62" s="596"/>
      <c r="J62" s="601"/>
    </row>
    <row r="63" spans="1:10" ht="22.5" customHeight="1">
      <c r="A63" s="576"/>
      <c r="B63" s="577"/>
      <c r="C63" s="602"/>
      <c r="D63" s="603"/>
      <c r="E63" s="598"/>
      <c r="F63" s="598"/>
      <c r="G63" s="602"/>
      <c r="H63" s="603"/>
      <c r="I63" s="598"/>
      <c r="J63" s="603"/>
    </row>
    <row r="64" spans="1:12" ht="11.25">
      <c r="A64" s="21">
        <v>53</v>
      </c>
      <c r="B64" s="4" t="s">
        <v>50</v>
      </c>
      <c r="C64" s="49">
        <v>15</v>
      </c>
      <c r="D64" s="31"/>
      <c r="E64" s="40">
        <v>0</v>
      </c>
      <c r="F64" s="10"/>
      <c r="G64" s="29">
        <v>0</v>
      </c>
      <c r="H64" s="30"/>
      <c r="I64" s="46">
        <f>C64+E64+G64</f>
        <v>15</v>
      </c>
      <c r="J64" s="22" t="str">
        <f aca="true" t="shared" si="2" ref="J64:J110">IF(OR(D64="(e)",F64="(e)",H64="(e)"),"(e)"," ")</f>
        <v> </v>
      </c>
      <c r="L64" s="70"/>
    </row>
    <row r="65" spans="1:12" ht="11.25">
      <c r="A65" s="21">
        <v>54</v>
      </c>
      <c r="B65" s="4" t="s">
        <v>119</v>
      </c>
      <c r="C65" s="49">
        <v>331</v>
      </c>
      <c r="D65" s="31"/>
      <c r="E65" s="40">
        <v>120</v>
      </c>
      <c r="F65" s="12"/>
      <c r="G65" s="29">
        <v>20</v>
      </c>
      <c r="H65" s="30"/>
      <c r="I65" s="46">
        <f aca="true" t="shared" si="3" ref="I65:I110">C65+E65+G65</f>
        <v>471</v>
      </c>
      <c r="J65" s="22" t="str">
        <f t="shared" si="2"/>
        <v> </v>
      </c>
      <c r="L65" s="70"/>
    </row>
    <row r="66" spans="1:12" ht="11.25">
      <c r="A66" s="21">
        <v>55</v>
      </c>
      <c r="B66" s="4" t="s">
        <v>51</v>
      </c>
      <c r="C66" s="49">
        <v>233</v>
      </c>
      <c r="D66" s="31"/>
      <c r="E66" s="40">
        <v>30</v>
      </c>
      <c r="F66" s="12"/>
      <c r="G66" s="29">
        <v>0</v>
      </c>
      <c r="H66" s="30"/>
      <c r="I66" s="46">
        <f t="shared" si="3"/>
        <v>263</v>
      </c>
      <c r="J66" s="22" t="str">
        <f t="shared" si="2"/>
        <v> </v>
      </c>
      <c r="L66" s="70"/>
    </row>
    <row r="67" spans="1:12" ht="11.25">
      <c r="A67" s="21">
        <v>56</v>
      </c>
      <c r="B67" s="4" t="s">
        <v>52</v>
      </c>
      <c r="C67" s="49">
        <v>0</v>
      </c>
      <c r="D67" s="31"/>
      <c r="E67" s="40">
        <v>0</v>
      </c>
      <c r="F67" s="12"/>
      <c r="G67" s="29">
        <v>0</v>
      </c>
      <c r="H67" s="30"/>
      <c r="I67" s="46">
        <f t="shared" si="3"/>
        <v>0</v>
      </c>
      <c r="J67" s="22" t="str">
        <f t="shared" si="2"/>
        <v> </v>
      </c>
      <c r="L67" s="70"/>
    </row>
    <row r="68" spans="1:12" ht="11.25">
      <c r="A68" s="21">
        <v>57</v>
      </c>
      <c r="B68" s="4" t="s">
        <v>53</v>
      </c>
      <c r="C68" s="49">
        <v>934</v>
      </c>
      <c r="D68" s="31"/>
      <c r="E68" s="40">
        <v>0</v>
      </c>
      <c r="F68" s="12"/>
      <c r="G68" s="29">
        <v>12</v>
      </c>
      <c r="H68" s="30"/>
      <c r="I68" s="46">
        <f t="shared" si="3"/>
        <v>946</v>
      </c>
      <c r="J68" s="22" t="str">
        <f t="shared" si="2"/>
        <v> </v>
      </c>
      <c r="L68" s="70"/>
    </row>
    <row r="69" spans="1:12" ht="11.25">
      <c r="A69" s="21">
        <v>58</v>
      </c>
      <c r="B69" s="4" t="s">
        <v>54</v>
      </c>
      <c r="C69" s="49">
        <v>25</v>
      </c>
      <c r="D69" s="31" t="s">
        <v>100</v>
      </c>
      <c r="E69" s="40">
        <v>0</v>
      </c>
      <c r="F69" s="12" t="s">
        <v>100</v>
      </c>
      <c r="G69" s="29">
        <v>0</v>
      </c>
      <c r="H69" s="30" t="s">
        <v>100</v>
      </c>
      <c r="I69" s="46">
        <f t="shared" si="3"/>
        <v>25</v>
      </c>
      <c r="J69" s="22" t="str">
        <f t="shared" si="2"/>
        <v>(e)</v>
      </c>
      <c r="L69" s="70"/>
    </row>
    <row r="70" spans="1:12" ht="11.25">
      <c r="A70" s="21">
        <v>59</v>
      </c>
      <c r="B70" s="4" t="s">
        <v>55</v>
      </c>
      <c r="C70" s="49">
        <v>1185</v>
      </c>
      <c r="D70" s="31"/>
      <c r="E70" s="40">
        <v>9</v>
      </c>
      <c r="F70" s="12"/>
      <c r="G70" s="29">
        <v>0</v>
      </c>
      <c r="H70" s="31"/>
      <c r="I70" s="46">
        <f t="shared" si="3"/>
        <v>1194</v>
      </c>
      <c r="J70" s="22" t="str">
        <f t="shared" si="2"/>
        <v> </v>
      </c>
      <c r="L70" s="70"/>
    </row>
    <row r="71" spans="1:12" ht="11.25">
      <c r="A71" s="21">
        <v>60</v>
      </c>
      <c r="B71" s="4" t="s">
        <v>56</v>
      </c>
      <c r="C71" s="49">
        <v>348</v>
      </c>
      <c r="D71" s="31"/>
      <c r="E71" s="40">
        <v>0</v>
      </c>
      <c r="F71" s="12"/>
      <c r="G71" s="29">
        <v>280</v>
      </c>
      <c r="H71" s="30"/>
      <c r="I71" s="46">
        <f t="shared" si="3"/>
        <v>628</v>
      </c>
      <c r="J71" s="22" t="str">
        <f t="shared" si="2"/>
        <v> </v>
      </c>
      <c r="L71" s="70"/>
    </row>
    <row r="72" spans="1:12" ht="11.25">
      <c r="A72" s="21">
        <v>61</v>
      </c>
      <c r="B72" s="4" t="s">
        <v>57</v>
      </c>
      <c r="C72" s="49">
        <v>118</v>
      </c>
      <c r="D72" s="31"/>
      <c r="E72" s="40">
        <v>0</v>
      </c>
      <c r="F72" s="12"/>
      <c r="G72" s="29">
        <v>0</v>
      </c>
      <c r="H72" s="30"/>
      <c r="I72" s="46">
        <f t="shared" si="3"/>
        <v>118</v>
      </c>
      <c r="J72" s="22" t="str">
        <f t="shared" si="2"/>
        <v> </v>
      </c>
      <c r="L72" s="70"/>
    </row>
    <row r="73" spans="1:12" ht="11.25">
      <c r="A73" s="21">
        <v>62</v>
      </c>
      <c r="B73" s="4" t="s">
        <v>120</v>
      </c>
      <c r="C73" s="49">
        <v>495</v>
      </c>
      <c r="D73" s="31"/>
      <c r="E73" s="40">
        <v>15</v>
      </c>
      <c r="F73" s="12"/>
      <c r="G73" s="29">
        <v>0</v>
      </c>
      <c r="H73" s="30"/>
      <c r="I73" s="46">
        <f t="shared" si="3"/>
        <v>510</v>
      </c>
      <c r="J73" s="22" t="str">
        <f t="shared" si="2"/>
        <v> </v>
      </c>
      <c r="L73" s="70"/>
    </row>
    <row r="74" spans="1:12" ht="11.25">
      <c r="A74" s="21">
        <v>63</v>
      </c>
      <c r="B74" s="4" t="s">
        <v>121</v>
      </c>
      <c r="C74" s="49">
        <v>732</v>
      </c>
      <c r="D74" s="31"/>
      <c r="E74" s="40">
        <v>63</v>
      </c>
      <c r="F74" s="12"/>
      <c r="G74" s="29">
        <v>20</v>
      </c>
      <c r="H74" s="30"/>
      <c r="I74" s="46">
        <f t="shared" si="3"/>
        <v>815</v>
      </c>
      <c r="J74" s="22" t="str">
        <f t="shared" si="2"/>
        <v> </v>
      </c>
      <c r="L74" s="70"/>
    </row>
    <row r="75" spans="1:12" ht="11.25">
      <c r="A75" s="21">
        <v>64</v>
      </c>
      <c r="B75" s="4" t="s">
        <v>122</v>
      </c>
      <c r="C75" s="49">
        <v>1374</v>
      </c>
      <c r="D75" s="31"/>
      <c r="E75" s="40">
        <v>23</v>
      </c>
      <c r="F75" s="12"/>
      <c r="G75" s="29">
        <v>24</v>
      </c>
      <c r="H75" s="30"/>
      <c r="I75" s="46">
        <f t="shared" si="3"/>
        <v>1421</v>
      </c>
      <c r="J75" s="22" t="str">
        <f t="shared" si="2"/>
        <v> </v>
      </c>
      <c r="L75" s="70"/>
    </row>
    <row r="76" spans="1:12" ht="11.25">
      <c r="A76" s="21">
        <v>65</v>
      </c>
      <c r="B76" s="4" t="s">
        <v>123</v>
      </c>
      <c r="C76" s="49">
        <v>0</v>
      </c>
      <c r="D76" s="31"/>
      <c r="E76" s="40">
        <v>0</v>
      </c>
      <c r="F76" s="12"/>
      <c r="G76" s="29">
        <v>0</v>
      </c>
      <c r="H76" s="30"/>
      <c r="I76" s="46">
        <f t="shared" si="3"/>
        <v>0</v>
      </c>
      <c r="J76" s="22" t="str">
        <f t="shared" si="2"/>
        <v> </v>
      </c>
      <c r="L76" s="70"/>
    </row>
    <row r="77" spans="1:12" ht="11.25">
      <c r="A77" s="21">
        <v>66</v>
      </c>
      <c r="B77" s="4" t="s">
        <v>124</v>
      </c>
      <c r="C77" s="49">
        <v>892</v>
      </c>
      <c r="D77" s="31"/>
      <c r="E77" s="40">
        <v>80</v>
      </c>
      <c r="F77" s="12"/>
      <c r="G77" s="29">
        <v>0</v>
      </c>
      <c r="H77" s="30"/>
      <c r="I77" s="46">
        <f t="shared" si="3"/>
        <v>972</v>
      </c>
      <c r="J77" s="22" t="str">
        <f t="shared" si="2"/>
        <v> </v>
      </c>
      <c r="L77" s="70"/>
    </row>
    <row r="78" spans="1:12" ht="11.25">
      <c r="A78" s="21">
        <v>67</v>
      </c>
      <c r="B78" s="4" t="s">
        <v>125</v>
      </c>
      <c r="C78" s="49">
        <v>1092</v>
      </c>
      <c r="D78" s="31"/>
      <c r="E78" s="40">
        <v>6</v>
      </c>
      <c r="F78" s="12"/>
      <c r="G78" s="29">
        <v>83</v>
      </c>
      <c r="H78" s="30"/>
      <c r="I78" s="46">
        <f t="shared" si="3"/>
        <v>1181</v>
      </c>
      <c r="J78" s="22" t="str">
        <f t="shared" si="2"/>
        <v> </v>
      </c>
      <c r="L78" s="70"/>
    </row>
    <row r="79" spans="1:12" ht="11.25">
      <c r="A79" s="21">
        <v>68</v>
      </c>
      <c r="B79" s="4" t="s">
        <v>126</v>
      </c>
      <c r="C79" s="49">
        <v>1976</v>
      </c>
      <c r="D79" s="31"/>
      <c r="E79" s="40">
        <v>0</v>
      </c>
      <c r="F79" s="12"/>
      <c r="G79" s="29">
        <v>0</v>
      </c>
      <c r="H79" s="30"/>
      <c r="I79" s="46">
        <f t="shared" si="3"/>
        <v>1976</v>
      </c>
      <c r="J79" s="22" t="str">
        <f t="shared" si="2"/>
        <v> </v>
      </c>
      <c r="L79" s="70"/>
    </row>
    <row r="80" spans="1:12" ht="11.25">
      <c r="A80" s="21">
        <v>69</v>
      </c>
      <c r="B80" s="4" t="s">
        <v>58</v>
      </c>
      <c r="C80" s="49">
        <v>0</v>
      </c>
      <c r="D80" s="31"/>
      <c r="E80" s="40">
        <v>0</v>
      </c>
      <c r="F80" s="12"/>
      <c r="G80" s="29">
        <v>0</v>
      </c>
      <c r="H80" s="30"/>
      <c r="I80" s="46">
        <f t="shared" si="3"/>
        <v>0</v>
      </c>
      <c r="J80" s="22" t="str">
        <f t="shared" si="2"/>
        <v> </v>
      </c>
      <c r="L80" s="70"/>
    </row>
    <row r="81" spans="1:12" ht="11.25">
      <c r="A81" s="21">
        <v>70</v>
      </c>
      <c r="B81" s="4" t="s">
        <v>127</v>
      </c>
      <c r="C81" s="49">
        <v>236</v>
      </c>
      <c r="D81" s="31"/>
      <c r="E81" s="40">
        <v>0</v>
      </c>
      <c r="F81" s="12"/>
      <c r="G81" s="29">
        <v>0</v>
      </c>
      <c r="H81" s="30"/>
      <c r="I81" s="46">
        <f t="shared" si="3"/>
        <v>236</v>
      </c>
      <c r="J81" s="22" t="str">
        <f t="shared" si="2"/>
        <v> </v>
      </c>
      <c r="L81" s="70"/>
    </row>
    <row r="82" spans="1:12" ht="11.25">
      <c r="A82" s="21">
        <v>71</v>
      </c>
      <c r="B82" s="4" t="s">
        <v>128</v>
      </c>
      <c r="C82" s="49">
        <v>465</v>
      </c>
      <c r="D82" s="31"/>
      <c r="E82" s="40">
        <v>0</v>
      </c>
      <c r="F82" s="12"/>
      <c r="G82" s="29">
        <v>53</v>
      </c>
      <c r="H82" s="30"/>
      <c r="I82" s="46">
        <f t="shared" si="3"/>
        <v>518</v>
      </c>
      <c r="J82" s="22" t="str">
        <f t="shared" si="2"/>
        <v> </v>
      </c>
      <c r="L82" s="70"/>
    </row>
    <row r="83" spans="1:12" ht="11.25">
      <c r="A83" s="21">
        <v>72</v>
      </c>
      <c r="B83" s="4" t="s">
        <v>59</v>
      </c>
      <c r="C83" s="49">
        <v>146</v>
      </c>
      <c r="D83" s="31"/>
      <c r="E83" s="40">
        <v>0</v>
      </c>
      <c r="F83" s="12"/>
      <c r="G83" s="29">
        <v>20</v>
      </c>
      <c r="H83" s="30"/>
      <c r="I83" s="46">
        <f t="shared" si="3"/>
        <v>166</v>
      </c>
      <c r="J83" s="22" t="str">
        <f t="shared" si="2"/>
        <v> </v>
      </c>
      <c r="L83" s="70"/>
    </row>
    <row r="84" spans="1:12" ht="11.25">
      <c r="A84" s="21">
        <v>73</v>
      </c>
      <c r="B84" s="4" t="s">
        <v>60</v>
      </c>
      <c r="C84" s="49">
        <v>141</v>
      </c>
      <c r="D84" s="31" t="s">
        <v>100</v>
      </c>
      <c r="E84" s="40">
        <v>0</v>
      </c>
      <c r="F84" s="12"/>
      <c r="G84" s="29">
        <v>0</v>
      </c>
      <c r="H84" s="30"/>
      <c r="I84" s="46">
        <f t="shared" si="3"/>
        <v>141</v>
      </c>
      <c r="J84" s="22" t="str">
        <f t="shared" si="2"/>
        <v>(e)</v>
      </c>
      <c r="L84" s="70"/>
    </row>
    <row r="85" spans="1:12" ht="11.25">
      <c r="A85" s="21">
        <v>74</v>
      </c>
      <c r="B85" s="4" t="s">
        <v>129</v>
      </c>
      <c r="C85" s="49">
        <v>2280</v>
      </c>
      <c r="D85" s="31"/>
      <c r="E85" s="40">
        <v>0</v>
      </c>
      <c r="F85" s="12"/>
      <c r="G85" s="29">
        <v>0</v>
      </c>
      <c r="H85" s="30"/>
      <c r="I85" s="46">
        <f t="shared" si="3"/>
        <v>2280</v>
      </c>
      <c r="J85" s="22" t="str">
        <f t="shared" si="2"/>
        <v> </v>
      </c>
      <c r="L85" s="70"/>
    </row>
    <row r="86" spans="1:12" ht="11.25">
      <c r="A86" s="21">
        <v>75</v>
      </c>
      <c r="B86" s="4" t="s">
        <v>61</v>
      </c>
      <c r="C86" s="49">
        <v>20</v>
      </c>
      <c r="D86" s="31"/>
      <c r="E86" s="40">
        <v>0</v>
      </c>
      <c r="F86" s="12"/>
      <c r="G86" s="29">
        <v>0</v>
      </c>
      <c r="H86" s="30"/>
      <c r="I86" s="46">
        <f t="shared" si="3"/>
        <v>20</v>
      </c>
      <c r="J86" s="22" t="str">
        <f t="shared" si="2"/>
        <v> </v>
      </c>
      <c r="L86" s="70"/>
    </row>
    <row r="87" spans="1:12" ht="11.25">
      <c r="A87" s="21">
        <v>76</v>
      </c>
      <c r="B87" s="4" t="s">
        <v>130</v>
      </c>
      <c r="C87" s="49">
        <v>1006</v>
      </c>
      <c r="D87" s="31"/>
      <c r="E87" s="40">
        <v>0</v>
      </c>
      <c r="F87" s="12"/>
      <c r="G87" s="29">
        <v>125</v>
      </c>
      <c r="H87" s="30"/>
      <c r="I87" s="46">
        <f t="shared" si="3"/>
        <v>1131</v>
      </c>
      <c r="J87" s="22" t="str">
        <f t="shared" si="2"/>
        <v> </v>
      </c>
      <c r="L87" s="70"/>
    </row>
    <row r="88" spans="1:12" ht="11.25">
      <c r="A88" s="21">
        <v>77</v>
      </c>
      <c r="B88" s="4" t="s">
        <v>131</v>
      </c>
      <c r="C88" s="49">
        <v>892</v>
      </c>
      <c r="D88" s="31"/>
      <c r="E88" s="40">
        <v>36</v>
      </c>
      <c r="F88" s="12"/>
      <c r="G88" s="29">
        <v>0</v>
      </c>
      <c r="H88" s="31"/>
      <c r="I88" s="46">
        <f t="shared" si="3"/>
        <v>928</v>
      </c>
      <c r="J88" s="22" t="str">
        <f t="shared" si="2"/>
        <v> </v>
      </c>
      <c r="L88" s="70"/>
    </row>
    <row r="89" spans="1:12" ht="11.25">
      <c r="A89" s="21">
        <v>78</v>
      </c>
      <c r="B89" s="4" t="s">
        <v>62</v>
      </c>
      <c r="C89" s="49">
        <v>1787</v>
      </c>
      <c r="D89" s="31"/>
      <c r="E89" s="40">
        <v>0</v>
      </c>
      <c r="F89" s="12"/>
      <c r="G89" s="29">
        <v>46</v>
      </c>
      <c r="H89" s="30"/>
      <c r="I89" s="46">
        <f t="shared" si="3"/>
        <v>1833</v>
      </c>
      <c r="J89" s="22" t="str">
        <f t="shared" si="2"/>
        <v> </v>
      </c>
      <c r="L89" s="70"/>
    </row>
    <row r="90" spans="1:12" ht="11.25">
      <c r="A90" s="21">
        <v>79</v>
      </c>
      <c r="B90" s="4" t="s">
        <v>132</v>
      </c>
      <c r="C90" s="49">
        <v>120</v>
      </c>
      <c r="D90" s="31"/>
      <c r="E90" s="40">
        <v>10</v>
      </c>
      <c r="F90" s="12"/>
      <c r="G90" s="29">
        <v>0</v>
      </c>
      <c r="H90" s="30"/>
      <c r="I90" s="46">
        <f t="shared" si="3"/>
        <v>130</v>
      </c>
      <c r="J90" s="22" t="str">
        <f t="shared" si="2"/>
        <v> </v>
      </c>
      <c r="L90" s="70"/>
    </row>
    <row r="91" spans="1:12" ht="11.25">
      <c r="A91" s="21">
        <v>80</v>
      </c>
      <c r="B91" s="4" t="s">
        <v>63</v>
      </c>
      <c r="C91" s="49">
        <v>0</v>
      </c>
      <c r="D91" s="31"/>
      <c r="E91" s="40">
        <v>0</v>
      </c>
      <c r="F91" s="12"/>
      <c r="G91" s="29">
        <v>0</v>
      </c>
      <c r="H91" s="30"/>
      <c r="I91" s="46">
        <f t="shared" si="3"/>
        <v>0</v>
      </c>
      <c r="J91" s="22" t="str">
        <f t="shared" si="2"/>
        <v> </v>
      </c>
      <c r="L91" s="70"/>
    </row>
    <row r="92" spans="1:12" ht="11.25">
      <c r="A92" s="21">
        <v>81</v>
      </c>
      <c r="B92" s="4" t="s">
        <v>64</v>
      </c>
      <c r="C92" s="49">
        <v>0</v>
      </c>
      <c r="D92" s="31"/>
      <c r="E92" s="40">
        <v>0</v>
      </c>
      <c r="F92" s="12"/>
      <c r="G92" s="29">
        <v>0</v>
      </c>
      <c r="H92" s="30"/>
      <c r="I92" s="46">
        <f t="shared" si="3"/>
        <v>0</v>
      </c>
      <c r="J92" s="22" t="str">
        <f t="shared" si="2"/>
        <v> </v>
      </c>
      <c r="L92" s="70"/>
    </row>
    <row r="93" spans="1:12" ht="11.25">
      <c r="A93" s="21">
        <v>82</v>
      </c>
      <c r="B93" s="4" t="s">
        <v>133</v>
      </c>
      <c r="C93" s="49">
        <v>230</v>
      </c>
      <c r="D93" s="31"/>
      <c r="E93" s="40">
        <v>0</v>
      </c>
      <c r="F93" s="12"/>
      <c r="G93" s="29">
        <v>0</v>
      </c>
      <c r="H93" s="30"/>
      <c r="I93" s="46">
        <f t="shared" si="3"/>
        <v>230</v>
      </c>
      <c r="J93" s="22" t="str">
        <f t="shared" si="2"/>
        <v> </v>
      </c>
      <c r="L93" s="70"/>
    </row>
    <row r="94" spans="1:12" ht="11.25">
      <c r="A94" s="21">
        <v>83</v>
      </c>
      <c r="B94" s="4" t="s">
        <v>65</v>
      </c>
      <c r="C94" s="49">
        <v>1884</v>
      </c>
      <c r="D94" s="31"/>
      <c r="E94" s="40">
        <v>453</v>
      </c>
      <c r="F94" s="12"/>
      <c r="G94" s="29">
        <v>69</v>
      </c>
      <c r="H94" s="30"/>
      <c r="I94" s="46">
        <f t="shared" si="3"/>
        <v>2406</v>
      </c>
      <c r="J94" s="22" t="str">
        <f t="shared" si="2"/>
        <v> </v>
      </c>
      <c r="L94" s="70"/>
    </row>
    <row r="95" spans="1:12" ht="11.25">
      <c r="A95" s="21">
        <v>84</v>
      </c>
      <c r="B95" s="4" t="s">
        <v>66</v>
      </c>
      <c r="C95" s="49">
        <v>415</v>
      </c>
      <c r="D95" s="31"/>
      <c r="E95" s="40">
        <v>0</v>
      </c>
      <c r="F95" s="12"/>
      <c r="G95" s="29">
        <v>0</v>
      </c>
      <c r="H95" s="30"/>
      <c r="I95" s="46">
        <f t="shared" si="3"/>
        <v>415</v>
      </c>
      <c r="J95" s="22" t="str">
        <f t="shared" si="2"/>
        <v> </v>
      </c>
      <c r="L95" s="70"/>
    </row>
    <row r="96" spans="1:12" ht="11.25">
      <c r="A96" s="21">
        <v>85</v>
      </c>
      <c r="B96" s="4" t="s">
        <v>67</v>
      </c>
      <c r="C96" s="49">
        <v>687</v>
      </c>
      <c r="D96" s="31"/>
      <c r="E96" s="40">
        <v>0</v>
      </c>
      <c r="F96" s="12"/>
      <c r="G96" s="29">
        <v>0</v>
      </c>
      <c r="H96" s="30"/>
      <c r="I96" s="46">
        <f t="shared" si="3"/>
        <v>687</v>
      </c>
      <c r="J96" s="22" t="str">
        <f t="shared" si="2"/>
        <v> </v>
      </c>
      <c r="L96" s="70"/>
    </row>
    <row r="97" spans="1:12" ht="11.25">
      <c r="A97" s="21">
        <v>86</v>
      </c>
      <c r="B97" s="4" t="s">
        <v>68</v>
      </c>
      <c r="C97" s="49">
        <v>78</v>
      </c>
      <c r="D97" s="31"/>
      <c r="E97" s="40">
        <v>90</v>
      </c>
      <c r="F97" s="12"/>
      <c r="G97" s="29">
        <v>0</v>
      </c>
      <c r="H97" s="30"/>
      <c r="I97" s="46">
        <f t="shared" si="3"/>
        <v>168</v>
      </c>
      <c r="J97" s="22" t="str">
        <f t="shared" si="2"/>
        <v> </v>
      </c>
      <c r="L97" s="70"/>
    </row>
    <row r="98" spans="1:12" ht="11.25">
      <c r="A98" s="21">
        <v>87</v>
      </c>
      <c r="B98" s="4" t="s">
        <v>134</v>
      </c>
      <c r="C98" s="49">
        <v>0</v>
      </c>
      <c r="D98" s="31"/>
      <c r="E98" s="40">
        <v>0</v>
      </c>
      <c r="F98" s="12"/>
      <c r="G98" s="29">
        <v>0</v>
      </c>
      <c r="H98" s="30"/>
      <c r="I98" s="46">
        <f t="shared" si="3"/>
        <v>0</v>
      </c>
      <c r="J98" s="22" t="str">
        <f t="shared" si="2"/>
        <v> </v>
      </c>
      <c r="L98" s="70"/>
    </row>
    <row r="99" spans="1:12" ht="11.25">
      <c r="A99" s="21">
        <v>88</v>
      </c>
      <c r="B99" s="4" t="s">
        <v>69</v>
      </c>
      <c r="C99" s="49">
        <v>0</v>
      </c>
      <c r="D99" s="31"/>
      <c r="E99" s="40">
        <v>0</v>
      </c>
      <c r="F99" s="12"/>
      <c r="G99" s="29">
        <v>0</v>
      </c>
      <c r="H99" s="30"/>
      <c r="I99" s="46">
        <f t="shared" si="3"/>
        <v>0</v>
      </c>
      <c r="J99" s="22" t="str">
        <f t="shared" si="2"/>
        <v> </v>
      </c>
      <c r="L99" s="70"/>
    </row>
    <row r="100" spans="1:12" ht="11.25">
      <c r="A100" s="21">
        <v>89</v>
      </c>
      <c r="B100" s="4" t="s">
        <v>70</v>
      </c>
      <c r="C100" s="49">
        <v>262</v>
      </c>
      <c r="D100" s="31"/>
      <c r="E100" s="40">
        <v>15</v>
      </c>
      <c r="F100" s="12"/>
      <c r="G100" s="29">
        <v>0</v>
      </c>
      <c r="H100" s="30"/>
      <c r="I100" s="46">
        <f t="shared" si="3"/>
        <v>277</v>
      </c>
      <c r="J100" s="22" t="str">
        <f t="shared" si="2"/>
        <v> </v>
      </c>
      <c r="L100" s="70"/>
    </row>
    <row r="101" spans="1:12" ht="11.25">
      <c r="A101" s="21">
        <v>90</v>
      </c>
      <c r="B101" s="4" t="s">
        <v>71</v>
      </c>
      <c r="C101" s="49">
        <v>0</v>
      </c>
      <c r="D101" s="31" t="s">
        <v>100</v>
      </c>
      <c r="E101" s="40">
        <v>0</v>
      </c>
      <c r="F101" s="12" t="s">
        <v>100</v>
      </c>
      <c r="G101" s="29">
        <v>0</v>
      </c>
      <c r="H101" s="30" t="s">
        <v>100</v>
      </c>
      <c r="I101" s="46">
        <f t="shared" si="3"/>
        <v>0</v>
      </c>
      <c r="J101" s="22" t="str">
        <f t="shared" si="2"/>
        <v>(e)</v>
      </c>
      <c r="L101" s="70"/>
    </row>
    <row r="102" spans="1:12" ht="11.25">
      <c r="A102" s="21">
        <v>91</v>
      </c>
      <c r="B102" s="4" t="s">
        <v>72</v>
      </c>
      <c r="C102" s="49">
        <v>705</v>
      </c>
      <c r="D102" s="31"/>
      <c r="E102" s="40">
        <v>133</v>
      </c>
      <c r="F102" s="12"/>
      <c r="G102" s="29">
        <v>64</v>
      </c>
      <c r="H102" s="30"/>
      <c r="I102" s="46">
        <f t="shared" si="3"/>
        <v>902</v>
      </c>
      <c r="J102" s="22" t="str">
        <f t="shared" si="2"/>
        <v> </v>
      </c>
      <c r="L102" s="70"/>
    </row>
    <row r="103" spans="1:12" ht="11.25">
      <c r="A103" s="21">
        <v>92</v>
      </c>
      <c r="B103" s="4" t="s">
        <v>135</v>
      </c>
      <c r="C103" s="49">
        <v>7795</v>
      </c>
      <c r="D103" s="31"/>
      <c r="E103" s="40">
        <v>0</v>
      </c>
      <c r="F103" s="12"/>
      <c r="G103" s="29">
        <v>0</v>
      </c>
      <c r="H103" s="30"/>
      <c r="I103" s="46">
        <f t="shared" si="3"/>
        <v>7795</v>
      </c>
      <c r="J103" s="22" t="str">
        <f t="shared" si="2"/>
        <v> </v>
      </c>
      <c r="L103" s="70"/>
    </row>
    <row r="104" spans="1:12" ht="11.25">
      <c r="A104" s="21">
        <v>93</v>
      </c>
      <c r="B104" s="4" t="s">
        <v>136</v>
      </c>
      <c r="C104" s="49">
        <v>1576</v>
      </c>
      <c r="D104" s="31"/>
      <c r="E104" s="40">
        <v>0</v>
      </c>
      <c r="F104" s="12"/>
      <c r="G104" s="29">
        <v>689</v>
      </c>
      <c r="H104" s="30"/>
      <c r="I104" s="46">
        <f t="shared" si="3"/>
        <v>2265</v>
      </c>
      <c r="J104" s="22" t="str">
        <f t="shared" si="2"/>
        <v> </v>
      </c>
      <c r="L104" s="70"/>
    </row>
    <row r="105" spans="1:12" ht="11.25">
      <c r="A105" s="21">
        <v>94</v>
      </c>
      <c r="B105" s="4" t="s">
        <v>137</v>
      </c>
      <c r="C105" s="49">
        <v>0</v>
      </c>
      <c r="D105" s="31"/>
      <c r="E105" s="40">
        <v>203</v>
      </c>
      <c r="F105" s="12"/>
      <c r="G105" s="29">
        <v>313</v>
      </c>
      <c r="H105" s="30"/>
      <c r="I105" s="46">
        <f t="shared" si="3"/>
        <v>516</v>
      </c>
      <c r="J105" s="22" t="str">
        <f t="shared" si="2"/>
        <v> </v>
      </c>
      <c r="L105" s="70"/>
    </row>
    <row r="106" spans="1:12" ht="11.25">
      <c r="A106" s="18">
        <v>95</v>
      </c>
      <c r="B106" s="24" t="s">
        <v>138</v>
      </c>
      <c r="C106" s="50">
        <v>698</v>
      </c>
      <c r="D106" s="35"/>
      <c r="E106" s="41">
        <v>38</v>
      </c>
      <c r="F106" s="37"/>
      <c r="G106" s="32">
        <v>60</v>
      </c>
      <c r="H106" s="33"/>
      <c r="I106" s="47">
        <f t="shared" si="3"/>
        <v>796</v>
      </c>
      <c r="J106" s="23" t="str">
        <f t="shared" si="2"/>
        <v> </v>
      </c>
      <c r="L106" s="70"/>
    </row>
    <row r="107" spans="1:12" ht="11.25">
      <c r="A107" s="21">
        <v>971</v>
      </c>
      <c r="B107" s="4" t="s">
        <v>73</v>
      </c>
      <c r="C107" s="49">
        <v>0</v>
      </c>
      <c r="D107" s="31"/>
      <c r="E107" s="40">
        <v>15</v>
      </c>
      <c r="F107" s="12"/>
      <c r="G107" s="29">
        <v>0</v>
      </c>
      <c r="H107" s="30"/>
      <c r="I107" s="46">
        <f t="shared" si="3"/>
        <v>15</v>
      </c>
      <c r="J107" s="22" t="str">
        <f t="shared" si="2"/>
        <v> </v>
      </c>
      <c r="L107" s="70"/>
    </row>
    <row r="108" spans="1:12" ht="11.25">
      <c r="A108" s="21">
        <v>972</v>
      </c>
      <c r="B108" s="4" t="s">
        <v>74</v>
      </c>
      <c r="C108" s="49">
        <v>0</v>
      </c>
      <c r="D108" s="31"/>
      <c r="E108" s="40">
        <v>0</v>
      </c>
      <c r="F108" s="10"/>
      <c r="G108" s="29">
        <v>0</v>
      </c>
      <c r="H108" s="31"/>
      <c r="I108" s="46">
        <f t="shared" si="3"/>
        <v>0</v>
      </c>
      <c r="J108" s="22" t="str">
        <f t="shared" si="2"/>
        <v> </v>
      </c>
      <c r="L108" s="70"/>
    </row>
    <row r="109" spans="1:12" ht="11.25">
      <c r="A109" s="21">
        <v>973</v>
      </c>
      <c r="B109" s="4" t="s">
        <v>139</v>
      </c>
      <c r="C109" s="49">
        <v>0</v>
      </c>
      <c r="D109" s="31"/>
      <c r="E109" s="40">
        <v>0</v>
      </c>
      <c r="F109" s="10"/>
      <c r="G109" s="29">
        <v>0</v>
      </c>
      <c r="H109" s="31"/>
      <c r="I109" s="46">
        <f t="shared" si="3"/>
        <v>0</v>
      </c>
      <c r="J109" s="22" t="str">
        <f t="shared" si="2"/>
        <v> </v>
      </c>
      <c r="L109" s="70"/>
    </row>
    <row r="110" spans="1:12" ht="11.25">
      <c r="A110" s="18">
        <v>974</v>
      </c>
      <c r="B110" s="24" t="s">
        <v>75</v>
      </c>
      <c r="C110" s="50">
        <v>110</v>
      </c>
      <c r="D110" s="35"/>
      <c r="E110" s="41">
        <v>0</v>
      </c>
      <c r="F110" s="37"/>
      <c r="G110" s="32">
        <v>25</v>
      </c>
      <c r="H110" s="33"/>
      <c r="I110" s="47">
        <f t="shared" si="3"/>
        <v>135</v>
      </c>
      <c r="J110" s="23" t="str">
        <f t="shared" si="2"/>
        <v> </v>
      </c>
      <c r="L110" s="70"/>
    </row>
    <row r="111" spans="5:8" ht="11.25">
      <c r="E111" s="4"/>
      <c r="F111" s="10"/>
      <c r="G111" s="4"/>
      <c r="H111" s="10"/>
    </row>
    <row r="112" spans="1:10" ht="18" customHeight="1">
      <c r="A112" s="554" t="s">
        <v>78</v>
      </c>
      <c r="B112" s="555"/>
      <c r="C112" s="48">
        <f>SUM(C6:C106)</f>
        <v>47392</v>
      </c>
      <c r="D112" s="20"/>
      <c r="E112" s="45">
        <f>SUM(E6:E106)</f>
        <v>2655</v>
      </c>
      <c r="F112" s="36"/>
      <c r="G112" s="48">
        <f>SUM(G6:G106)</f>
        <v>5199</v>
      </c>
      <c r="H112" s="20"/>
      <c r="I112" s="45">
        <f>SUM(I6:I106)</f>
        <v>55246</v>
      </c>
      <c r="J112" s="20"/>
    </row>
    <row r="113" spans="1:10" ht="14.25" customHeight="1">
      <c r="A113" s="586" t="s">
        <v>95</v>
      </c>
      <c r="B113" s="587"/>
      <c r="C113" s="49">
        <f>SUM(C107:C110)</f>
        <v>110</v>
      </c>
      <c r="D113" s="22"/>
      <c r="E113" s="46">
        <f>SUM(E107:E110)</f>
        <v>15</v>
      </c>
      <c r="F113" s="12"/>
      <c r="G113" s="49">
        <f>SUM(G107:G110)</f>
        <v>25</v>
      </c>
      <c r="H113" s="22"/>
      <c r="I113" s="46">
        <f>SUM(I107:I110)</f>
        <v>150</v>
      </c>
      <c r="J113" s="22"/>
    </row>
    <row r="114" spans="1:10" ht="15.75" customHeight="1">
      <c r="A114" s="551" t="s">
        <v>79</v>
      </c>
      <c r="B114" s="552"/>
      <c r="C114" s="50">
        <f>C112+C113</f>
        <v>47502</v>
      </c>
      <c r="D114" s="23"/>
      <c r="E114" s="47">
        <f>E112+E113</f>
        <v>2670</v>
      </c>
      <c r="F114" s="37"/>
      <c r="G114" s="50">
        <f>G112+G113</f>
        <v>5224</v>
      </c>
      <c r="H114" s="23"/>
      <c r="I114" s="47">
        <f>I112+I113</f>
        <v>55396</v>
      </c>
      <c r="J114" s="23"/>
    </row>
    <row r="115" spans="1:8" ht="11.25">
      <c r="A115" s="557" t="s">
        <v>84</v>
      </c>
      <c r="B115" s="557"/>
      <c r="C115" s="4"/>
      <c r="D115" s="10"/>
      <c r="E115" s="4"/>
      <c r="F115" s="10"/>
      <c r="G115" s="4"/>
      <c r="H115" s="10"/>
    </row>
    <row r="116" spans="1:8" ht="11.25">
      <c r="A116" s="4"/>
      <c r="B116" s="11"/>
      <c r="C116" s="11"/>
      <c r="D116" s="15"/>
      <c r="E116" s="13"/>
      <c r="F116" s="14"/>
      <c r="G116" s="13"/>
      <c r="H116" s="14"/>
    </row>
    <row r="117" spans="1:8" ht="11.25">
      <c r="A117" s="4"/>
      <c r="B117" s="11"/>
      <c r="C117" s="11"/>
      <c r="D117" s="15"/>
      <c r="E117" s="11"/>
      <c r="F117" s="15"/>
      <c r="G117" s="11"/>
      <c r="H117" s="15"/>
    </row>
    <row r="118" spans="1:8" ht="11.25">
      <c r="A118" s="4"/>
      <c r="B118" s="4"/>
      <c r="C118" s="4"/>
      <c r="D118" s="10"/>
      <c r="E118" s="4"/>
      <c r="F118" s="10"/>
      <c r="G118" s="4"/>
      <c r="H118" s="10"/>
    </row>
    <row r="119" spans="1:8" ht="11.25">
      <c r="A119" s="4"/>
      <c r="B119" s="4"/>
      <c r="C119" s="4"/>
      <c r="D119" s="10"/>
      <c r="E119" s="6"/>
      <c r="F119" s="10"/>
      <c r="G119" s="6"/>
      <c r="H119" s="16"/>
    </row>
    <row r="120" spans="1:8" ht="11.25">
      <c r="A120" s="4"/>
      <c r="B120" s="4"/>
      <c r="C120" s="4"/>
      <c r="D120" s="10"/>
      <c r="E120" s="6"/>
      <c r="F120" s="10"/>
      <c r="G120" s="6"/>
      <c r="H120" s="16"/>
    </row>
    <row r="121" spans="1:8" ht="11.25">
      <c r="A121" s="4"/>
      <c r="B121" s="4"/>
      <c r="C121" s="4"/>
      <c r="D121" s="10"/>
      <c r="E121" s="6"/>
      <c r="F121" s="10"/>
      <c r="G121" s="6"/>
      <c r="H121" s="16"/>
    </row>
    <row r="122" spans="1:8" ht="11.25">
      <c r="A122" s="4"/>
      <c r="B122" s="4"/>
      <c r="C122" s="4"/>
      <c r="D122" s="10"/>
      <c r="E122" s="6"/>
      <c r="F122" s="10"/>
      <c r="G122" s="6"/>
      <c r="H122" s="16"/>
    </row>
    <row r="123" spans="1:8" ht="11.25">
      <c r="A123" s="4"/>
      <c r="B123" s="4"/>
      <c r="C123" s="4"/>
      <c r="D123" s="10"/>
      <c r="E123" s="6"/>
      <c r="F123" s="10"/>
      <c r="G123" s="6"/>
      <c r="H123" s="16"/>
    </row>
    <row r="124" spans="1:8" ht="11.25">
      <c r="A124" s="4"/>
      <c r="B124" s="4"/>
      <c r="C124" s="4"/>
      <c r="D124" s="10"/>
      <c r="E124" s="6"/>
      <c r="F124" s="10"/>
      <c r="G124" s="6"/>
      <c r="H124" s="16"/>
    </row>
    <row r="125" spans="1:8" ht="11.25">
      <c r="A125" s="4"/>
      <c r="B125" s="4"/>
      <c r="C125" s="4"/>
      <c r="D125" s="10"/>
      <c r="E125" s="6"/>
      <c r="F125" s="10"/>
      <c r="G125" s="6"/>
      <c r="H125" s="16"/>
    </row>
    <row r="126" spans="1:8" ht="11.25">
      <c r="A126" s="4"/>
      <c r="B126" s="4"/>
      <c r="C126" s="4"/>
      <c r="D126" s="10"/>
      <c r="E126" s="6"/>
      <c r="F126" s="10"/>
      <c r="G126" s="6"/>
      <c r="H126" s="16"/>
    </row>
    <row r="127" spans="1:8" ht="11.25">
      <c r="A127" s="4"/>
      <c r="B127" s="4"/>
      <c r="C127" s="4"/>
      <c r="D127" s="10"/>
      <c r="E127" s="6"/>
      <c r="F127" s="10"/>
      <c r="G127" s="6"/>
      <c r="H127" s="16"/>
    </row>
    <row r="128" spans="1:8" ht="11.25">
      <c r="A128" s="4"/>
      <c r="B128" s="4"/>
      <c r="C128" s="4"/>
      <c r="D128" s="10"/>
      <c r="E128" s="6"/>
      <c r="F128" s="10"/>
      <c r="G128" s="6"/>
      <c r="H128" s="16"/>
    </row>
    <row r="129" spans="1:8" ht="11.25">
      <c r="A129" s="4"/>
      <c r="B129" s="4"/>
      <c r="C129" s="4"/>
      <c r="D129" s="10"/>
      <c r="E129" s="6"/>
      <c r="F129" s="10"/>
      <c r="G129" s="6"/>
      <c r="H129" s="16"/>
    </row>
    <row r="130" spans="1:8" ht="11.25">
      <c r="A130" s="4"/>
      <c r="B130" s="4"/>
      <c r="C130" s="4"/>
      <c r="D130" s="10"/>
      <c r="E130" s="6"/>
      <c r="F130" s="10"/>
      <c r="G130" s="6"/>
      <c r="H130" s="16"/>
    </row>
    <row r="131" spans="1:8" ht="11.25">
      <c r="A131" s="4"/>
      <c r="B131" s="4"/>
      <c r="C131" s="4"/>
      <c r="D131" s="10"/>
      <c r="E131" s="6"/>
      <c r="F131" s="10"/>
      <c r="G131" s="6"/>
      <c r="H131" s="16"/>
    </row>
    <row r="132" spans="1:8" ht="11.25">
      <c r="A132" s="4"/>
      <c r="B132" s="4"/>
      <c r="C132" s="4"/>
      <c r="D132" s="10"/>
      <c r="E132" s="6"/>
      <c r="F132" s="10"/>
      <c r="G132" s="6"/>
      <c r="H132" s="16"/>
    </row>
    <row r="133" spans="1:8" ht="11.25">
      <c r="A133" s="4"/>
      <c r="B133" s="4"/>
      <c r="C133" s="4"/>
      <c r="D133" s="10"/>
      <c r="E133" s="6"/>
      <c r="F133" s="10"/>
      <c r="G133" s="6"/>
      <c r="H133" s="16"/>
    </row>
    <row r="134" spans="1:8" ht="11.25">
      <c r="A134" s="4"/>
      <c r="B134" s="4"/>
      <c r="C134" s="4"/>
      <c r="D134" s="10"/>
      <c r="E134" s="6"/>
      <c r="F134" s="10"/>
      <c r="G134" s="6"/>
      <c r="H134" s="16"/>
    </row>
    <row r="135" spans="1:8" ht="11.25">
      <c r="A135" s="4"/>
      <c r="B135" s="4"/>
      <c r="C135" s="4"/>
      <c r="D135" s="10"/>
      <c r="E135" s="6"/>
      <c r="F135" s="10"/>
      <c r="G135" s="6"/>
      <c r="H135" s="16"/>
    </row>
    <row r="136" spans="1:8" ht="11.25">
      <c r="A136" s="4"/>
      <c r="B136" s="4"/>
      <c r="C136" s="4"/>
      <c r="D136" s="10"/>
      <c r="E136" s="6"/>
      <c r="F136" s="10"/>
      <c r="G136" s="6"/>
      <c r="H136" s="16"/>
    </row>
    <row r="137" spans="1:8" ht="11.25">
      <c r="A137" s="4"/>
      <c r="B137" s="4"/>
      <c r="C137" s="4"/>
      <c r="D137" s="10"/>
      <c r="E137" s="6"/>
      <c r="F137" s="10"/>
      <c r="G137" s="6"/>
      <c r="H137" s="16"/>
    </row>
    <row r="138" spans="1:8" ht="11.25">
      <c r="A138" s="4"/>
      <c r="B138" s="4"/>
      <c r="C138" s="4"/>
      <c r="D138" s="10"/>
      <c r="E138" s="6"/>
      <c r="F138" s="10"/>
      <c r="G138" s="6"/>
      <c r="H138" s="16"/>
    </row>
    <row r="139" spans="1:8" ht="11.25">
      <c r="A139" s="4"/>
      <c r="B139" s="4"/>
      <c r="C139" s="4"/>
      <c r="D139" s="10"/>
      <c r="E139" s="6"/>
      <c r="F139" s="10"/>
      <c r="G139" s="6"/>
      <c r="H139" s="16"/>
    </row>
    <row r="140" spans="1:8" ht="11.25">
      <c r="A140" s="4"/>
      <c r="B140" s="4"/>
      <c r="C140" s="4"/>
      <c r="D140" s="10"/>
      <c r="E140" s="6"/>
      <c r="F140" s="10"/>
      <c r="G140" s="6"/>
      <c r="H140" s="16"/>
    </row>
    <row r="141" spans="1:8" ht="11.25">
      <c r="A141" s="4"/>
      <c r="B141" s="4"/>
      <c r="C141" s="4"/>
      <c r="D141" s="10"/>
      <c r="E141" s="4"/>
      <c r="F141" s="10"/>
      <c r="G141" s="4"/>
      <c r="H141" s="10"/>
    </row>
    <row r="142" spans="1:8" ht="11.25">
      <c r="A142" s="4"/>
      <c r="B142" s="4"/>
      <c r="C142" s="4"/>
      <c r="D142" s="10"/>
      <c r="E142" s="4"/>
      <c r="F142" s="10"/>
      <c r="G142" s="4"/>
      <c r="H142" s="10"/>
    </row>
    <row r="143" spans="1:8" ht="11.25">
      <c r="A143" s="4"/>
      <c r="B143" s="4"/>
      <c r="C143" s="4"/>
      <c r="D143" s="10"/>
      <c r="E143" s="4"/>
      <c r="F143" s="10"/>
      <c r="G143" s="4"/>
      <c r="H143" s="10"/>
    </row>
    <row r="144" spans="1:8" ht="11.25">
      <c r="A144" s="4"/>
      <c r="B144" s="4"/>
      <c r="C144" s="4"/>
      <c r="D144" s="10"/>
      <c r="E144" s="4"/>
      <c r="F144" s="10"/>
      <c r="G144" s="4"/>
      <c r="H144" s="10"/>
    </row>
    <row r="145" spans="1:8" ht="11.25">
      <c r="A145" s="4"/>
      <c r="B145" s="4"/>
      <c r="C145" s="4"/>
      <c r="D145" s="10"/>
      <c r="E145" s="4"/>
      <c r="F145" s="10"/>
      <c r="G145" s="4"/>
      <c r="H145" s="10"/>
    </row>
    <row r="146" spans="1:8" ht="11.25">
      <c r="A146" s="4"/>
      <c r="B146" s="4"/>
      <c r="C146" s="4"/>
      <c r="D146" s="10"/>
      <c r="E146" s="8"/>
      <c r="F146" s="12"/>
      <c r="G146" s="8"/>
      <c r="H146" s="12"/>
    </row>
    <row r="147" ht="11.25">
      <c r="F147" s="10"/>
    </row>
    <row r="148" ht="11.25">
      <c r="F148" s="10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</sheetData>
  <sheetProtection/>
  <mergeCells count="16">
    <mergeCell ref="C61:D63"/>
    <mergeCell ref="E61:F63"/>
    <mergeCell ref="I61:J63"/>
    <mergeCell ref="G3:H5"/>
    <mergeCell ref="G61:H63"/>
    <mergeCell ref="E3:F5"/>
    <mergeCell ref="A1:J1"/>
    <mergeCell ref="A115:B115"/>
    <mergeCell ref="A59:B59"/>
    <mergeCell ref="A3:B5"/>
    <mergeCell ref="A61:B63"/>
    <mergeCell ref="A112:B112"/>
    <mergeCell ref="A113:B113"/>
    <mergeCell ref="A114:B114"/>
    <mergeCell ref="C3:D5"/>
    <mergeCell ref="I3:J5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9" max="255" man="1"/>
  </rowBreaks>
  <ignoredErrors>
    <ignoredError sqref="C113:G1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255" customWidth="1"/>
    <col min="2" max="6" width="9.140625" style="255" customWidth="1"/>
    <col min="7" max="7" width="10.57421875" style="255" customWidth="1"/>
    <col min="8" max="8" width="10.28125" style="255" customWidth="1"/>
    <col min="9" max="9" width="8.57421875" style="255" customWidth="1"/>
    <col min="10" max="10" width="12.7109375" style="255" customWidth="1"/>
    <col min="11" max="16384" width="11.421875" style="255" customWidth="1"/>
  </cols>
  <sheetData>
    <row r="1" s="281" customFormat="1" ht="11.25">
      <c r="A1" s="281" t="s">
        <v>207</v>
      </c>
    </row>
    <row r="2" spans="1:8" ht="11.25">
      <c r="A2" s="282"/>
      <c r="B2" s="280"/>
      <c r="C2" s="280"/>
      <c r="D2" s="280"/>
      <c r="E2" s="280"/>
      <c r="F2" s="280"/>
      <c r="G2" s="280"/>
      <c r="H2" s="280"/>
    </row>
    <row r="3" spans="1:8" ht="54" customHeight="1">
      <c r="A3" s="525" t="s">
        <v>208</v>
      </c>
      <c r="B3" s="524" t="s">
        <v>209</v>
      </c>
      <c r="C3" s="524"/>
      <c r="D3" s="524"/>
      <c r="E3" s="524"/>
      <c r="F3" s="524"/>
      <c r="G3" s="283" t="s">
        <v>210</v>
      </c>
      <c r="H3" s="283" t="s">
        <v>211</v>
      </c>
    </row>
    <row r="4" spans="1:8" ht="18.75" customHeight="1">
      <c r="A4" s="526"/>
      <c r="B4" s="256">
        <v>2002</v>
      </c>
      <c r="C4" s="256">
        <v>2003</v>
      </c>
      <c r="D4" s="256">
        <v>2004</v>
      </c>
      <c r="E4" s="256">
        <v>2005</v>
      </c>
      <c r="F4" s="256">
        <v>2006</v>
      </c>
      <c r="G4" s="257" t="s">
        <v>212</v>
      </c>
      <c r="H4" s="257" t="s">
        <v>213</v>
      </c>
    </row>
    <row r="5" spans="1:8" s="263" customFormat="1" ht="17.25" customHeight="1">
      <c r="A5" s="286" t="s">
        <v>214</v>
      </c>
      <c r="B5" s="287">
        <v>5685</v>
      </c>
      <c r="C5" s="287">
        <v>5666</v>
      </c>
      <c r="D5" s="287">
        <v>5298</v>
      </c>
      <c r="E5" s="287">
        <v>4912.785616725406</v>
      </c>
      <c r="F5" s="287">
        <v>4586.098868357446</v>
      </c>
      <c r="G5" s="288">
        <f>100*(F5/E5-1)</f>
        <v>-6.6497253056548296</v>
      </c>
      <c r="H5" s="289">
        <f>100*(POWER(F5/B5,0.25)-1)</f>
        <v>-5.228394920000845</v>
      </c>
    </row>
    <row r="6" spans="1:9" s="263" customFormat="1" ht="15" customHeight="1">
      <c r="A6" s="264" t="s">
        <v>224</v>
      </c>
      <c r="B6" s="290">
        <v>2539</v>
      </c>
      <c r="C6" s="290">
        <v>2548</v>
      </c>
      <c r="D6" s="290">
        <v>2401</v>
      </c>
      <c r="E6" s="290">
        <v>2277</v>
      </c>
      <c r="F6" s="290">
        <v>2096</v>
      </c>
      <c r="G6" s="288">
        <f>100*(F6/E6-1)</f>
        <v>-7.949055775142733</v>
      </c>
      <c r="H6" s="289">
        <f>100*(POWER(F6/B6,0.25)-1)</f>
        <v>-4.680414670493416</v>
      </c>
      <c r="I6" s="291"/>
    </row>
    <row r="7" spans="1:12" s="263" customFormat="1" ht="15" customHeight="1">
      <c r="A7" s="292" t="s">
        <v>215</v>
      </c>
      <c r="B7" s="293">
        <v>2078</v>
      </c>
      <c r="C7" s="293">
        <v>2114</v>
      </c>
      <c r="D7" s="293">
        <v>1989</v>
      </c>
      <c r="E7" s="293">
        <v>1884.5596294740133</v>
      </c>
      <c r="F7" s="293">
        <v>1719</v>
      </c>
      <c r="G7" s="294">
        <f aca="true" t="shared" si="0" ref="G7:G22">100*(F7/E7-1)</f>
        <v>-8.785056566250516</v>
      </c>
      <c r="H7" s="295">
        <f aca="true" t="shared" si="1" ref="H7:H22">100*(POWER(F7/B7,0.25)-1)</f>
        <v>-4.630922144457372</v>
      </c>
      <c r="I7" s="296"/>
      <c r="J7" s="297"/>
      <c r="K7" s="297"/>
      <c r="L7" s="297"/>
    </row>
    <row r="8" spans="1:9" s="263" customFormat="1" ht="15" customHeight="1">
      <c r="A8" s="292" t="s">
        <v>216</v>
      </c>
      <c r="B8" s="293">
        <v>220</v>
      </c>
      <c r="C8" s="293">
        <v>209</v>
      </c>
      <c r="D8" s="293">
        <v>217</v>
      </c>
      <c r="E8" s="293">
        <v>205.8072040072197</v>
      </c>
      <c r="F8" s="293">
        <v>204</v>
      </c>
      <c r="G8" s="294">
        <f t="shared" si="0"/>
        <v>-0.8781053199460875</v>
      </c>
      <c r="H8" s="295">
        <f t="shared" si="1"/>
        <v>-1.869983549225096</v>
      </c>
      <c r="I8" s="291"/>
    </row>
    <row r="9" spans="1:9" s="263" customFormat="1" ht="15" customHeight="1">
      <c r="A9" s="270" t="s">
        <v>217</v>
      </c>
      <c r="B9" s="293">
        <v>241</v>
      </c>
      <c r="C9" s="293">
        <v>225</v>
      </c>
      <c r="D9" s="293">
        <v>195</v>
      </c>
      <c r="E9" s="293">
        <v>186</v>
      </c>
      <c r="F9" s="293">
        <v>173</v>
      </c>
      <c r="G9" s="294">
        <f t="shared" si="0"/>
        <v>-6.989247311827961</v>
      </c>
      <c r="H9" s="295">
        <f t="shared" si="1"/>
        <v>-7.9535030285728725</v>
      </c>
      <c r="I9" s="88"/>
    </row>
    <row r="10" spans="1:9" s="263" customFormat="1" ht="15" customHeight="1">
      <c r="A10" s="259" t="s">
        <v>225</v>
      </c>
      <c r="B10" s="290">
        <v>2929</v>
      </c>
      <c r="C10" s="290">
        <v>2911</v>
      </c>
      <c r="D10" s="290">
        <v>2699</v>
      </c>
      <c r="E10" s="290">
        <v>2448.785616725406</v>
      </c>
      <c r="F10" s="290">
        <v>2303.098868357446</v>
      </c>
      <c r="G10" s="288">
        <f t="shared" si="0"/>
        <v>-5.949346785317077</v>
      </c>
      <c r="H10" s="289">
        <f t="shared" si="1"/>
        <v>-5.833093711898019</v>
      </c>
      <c r="I10" s="291"/>
    </row>
    <row r="11" spans="1:9" s="263" customFormat="1" ht="15" customHeight="1">
      <c r="A11" s="292" t="s">
        <v>6</v>
      </c>
      <c r="B11" s="293">
        <v>2715</v>
      </c>
      <c r="C11" s="293">
        <v>2711</v>
      </c>
      <c r="D11" s="293">
        <v>2555</v>
      </c>
      <c r="E11" s="293">
        <v>2314.785616725406</v>
      </c>
      <c r="F11" s="293">
        <v>2190.098868357446</v>
      </c>
      <c r="G11" s="294">
        <f t="shared" si="0"/>
        <v>-5.386535472963017</v>
      </c>
      <c r="H11" s="295">
        <f t="shared" si="1"/>
        <v>-5.2294345811569665</v>
      </c>
      <c r="I11" s="291"/>
    </row>
    <row r="12" spans="1:9" s="263" customFormat="1" ht="15" customHeight="1">
      <c r="A12" s="298" t="s">
        <v>4</v>
      </c>
      <c r="B12" s="293">
        <v>214</v>
      </c>
      <c r="C12" s="293">
        <v>200</v>
      </c>
      <c r="D12" s="293">
        <v>144</v>
      </c>
      <c r="E12" s="293">
        <v>134</v>
      </c>
      <c r="F12" s="293">
        <v>113</v>
      </c>
      <c r="G12" s="294">
        <f t="shared" si="0"/>
        <v>-15.671641791044777</v>
      </c>
      <c r="H12" s="295">
        <f t="shared" si="1"/>
        <v>-14.755539301339017</v>
      </c>
      <c r="I12" s="296"/>
    </row>
    <row r="13" spans="1:9" s="263" customFormat="1" ht="15" customHeight="1">
      <c r="A13" s="271" t="s">
        <v>218</v>
      </c>
      <c r="B13" s="299">
        <v>217</v>
      </c>
      <c r="C13" s="299">
        <v>207</v>
      </c>
      <c r="D13" s="299">
        <v>198</v>
      </c>
      <c r="E13" s="299">
        <v>187</v>
      </c>
      <c r="F13" s="299">
        <v>187</v>
      </c>
      <c r="G13" s="300">
        <f t="shared" si="0"/>
        <v>0</v>
      </c>
      <c r="H13" s="301">
        <f t="shared" si="1"/>
        <v>-3.6513867597856575</v>
      </c>
      <c r="I13" s="88"/>
    </row>
    <row r="14" spans="1:9" s="263" customFormat="1" ht="0.75" customHeight="1">
      <c r="A14" s="270"/>
      <c r="B14" s="302"/>
      <c r="C14" s="302"/>
      <c r="D14" s="302"/>
      <c r="E14" s="302"/>
      <c r="F14" s="302"/>
      <c r="G14" s="288"/>
      <c r="H14" s="289"/>
      <c r="I14" s="291"/>
    </row>
    <row r="15" spans="1:9" s="263" customFormat="1" ht="17.25" customHeight="1">
      <c r="A15" s="259" t="s">
        <v>219</v>
      </c>
      <c r="B15" s="287">
        <v>2400</v>
      </c>
      <c r="C15" s="287">
        <v>2712</v>
      </c>
      <c r="D15" s="287">
        <v>3273</v>
      </c>
      <c r="E15" s="287">
        <v>3914.7083498425864</v>
      </c>
      <c r="F15" s="287">
        <v>4360</v>
      </c>
      <c r="G15" s="288">
        <f t="shared" si="0"/>
        <v>11.374835884653312</v>
      </c>
      <c r="H15" s="289">
        <f t="shared" si="1"/>
        <v>16.096415733233638</v>
      </c>
      <c r="I15" s="291"/>
    </row>
    <row r="16" spans="1:9" s="263" customFormat="1" ht="15" customHeight="1">
      <c r="A16" s="292" t="s">
        <v>6</v>
      </c>
      <c r="B16" s="293">
        <v>1765</v>
      </c>
      <c r="C16" s="293">
        <v>2103</v>
      </c>
      <c r="D16" s="293">
        <v>2716</v>
      </c>
      <c r="E16" s="293">
        <v>3363</v>
      </c>
      <c r="F16" s="293">
        <v>3811</v>
      </c>
      <c r="G16" s="294">
        <f t="shared" si="0"/>
        <v>13.321439191198326</v>
      </c>
      <c r="H16" s="295">
        <f t="shared" si="1"/>
        <v>21.21979905881144</v>
      </c>
      <c r="I16" s="291"/>
    </row>
    <row r="17" spans="1:9" s="263" customFormat="1" ht="15" customHeight="1">
      <c r="A17" s="292" t="s">
        <v>4</v>
      </c>
      <c r="B17" s="293">
        <v>430</v>
      </c>
      <c r="C17" s="293">
        <v>411</v>
      </c>
      <c r="D17" s="293">
        <v>349</v>
      </c>
      <c r="E17" s="293">
        <v>328.9146493166023</v>
      </c>
      <c r="F17" s="293">
        <v>311</v>
      </c>
      <c r="G17" s="294">
        <f t="shared" si="0"/>
        <v>-5.446595143701938</v>
      </c>
      <c r="H17" s="295">
        <f t="shared" si="1"/>
        <v>-7.780453252583685</v>
      </c>
      <c r="I17" s="296"/>
    </row>
    <row r="18" spans="1:11" s="263" customFormat="1" ht="15" customHeight="1">
      <c r="A18" s="292" t="s">
        <v>202</v>
      </c>
      <c r="B18" s="293">
        <v>205</v>
      </c>
      <c r="C18" s="293">
        <v>198</v>
      </c>
      <c r="D18" s="293">
        <v>208</v>
      </c>
      <c r="E18" s="293">
        <v>222.7937005259841</v>
      </c>
      <c r="F18" s="293">
        <v>238</v>
      </c>
      <c r="G18" s="294">
        <f t="shared" si="0"/>
        <v>6.825282509386943</v>
      </c>
      <c r="H18" s="295">
        <f t="shared" si="1"/>
        <v>3.8020125862481713</v>
      </c>
      <c r="I18" s="291"/>
      <c r="K18" s="303"/>
    </row>
    <row r="19" spans="1:9" s="263" customFormat="1" ht="0.75" customHeight="1">
      <c r="A19" s="274"/>
      <c r="B19" s="287"/>
      <c r="C19" s="287"/>
      <c r="D19" s="287"/>
      <c r="E19" s="287"/>
      <c r="F19" s="287"/>
      <c r="G19" s="288"/>
      <c r="H19" s="289"/>
      <c r="I19" s="291"/>
    </row>
    <row r="20" spans="1:183" s="263" customFormat="1" ht="17.25" customHeight="1">
      <c r="A20" s="304" t="s">
        <v>220</v>
      </c>
      <c r="B20" s="305">
        <v>8085</v>
      </c>
      <c r="C20" s="305">
        <v>8378</v>
      </c>
      <c r="D20" s="305">
        <v>8571</v>
      </c>
      <c r="E20" s="305">
        <v>8827.493966567992</v>
      </c>
      <c r="F20" s="305">
        <v>8946.098868357447</v>
      </c>
      <c r="G20" s="306">
        <f t="shared" si="0"/>
        <v>1.343585192339325</v>
      </c>
      <c r="H20" s="307">
        <f t="shared" si="1"/>
        <v>2.562457235415394</v>
      </c>
      <c r="I20" s="291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308"/>
      <c r="FG20" s="308"/>
      <c r="FH20" s="308"/>
      <c r="FI20" s="308"/>
      <c r="FJ20" s="308"/>
      <c r="FK20" s="308"/>
      <c r="FL20" s="308"/>
      <c r="FM20" s="308"/>
      <c r="FN20" s="308"/>
      <c r="FO20" s="308"/>
      <c r="FP20" s="308"/>
      <c r="FQ20" s="308"/>
      <c r="FR20" s="308"/>
      <c r="FS20" s="308"/>
      <c r="FT20" s="308"/>
      <c r="FU20" s="308"/>
      <c r="FV20" s="308"/>
      <c r="FW20" s="308"/>
      <c r="FX20" s="308"/>
      <c r="FY20" s="308"/>
      <c r="FZ20" s="308"/>
      <c r="GA20" s="308"/>
    </row>
    <row r="21" spans="1:183" s="309" customFormat="1" ht="0.75" customHeight="1">
      <c r="A21" s="264"/>
      <c r="B21" s="290"/>
      <c r="C21" s="290"/>
      <c r="D21" s="290"/>
      <c r="E21" s="290"/>
      <c r="F21" s="290"/>
      <c r="G21" s="288"/>
      <c r="H21" s="289"/>
      <c r="I21" s="291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</row>
    <row r="22" spans="1:9" s="308" customFormat="1" ht="15" customHeight="1">
      <c r="A22" s="259" t="s">
        <v>221</v>
      </c>
      <c r="B22" s="287">
        <v>920.8371592432309</v>
      </c>
      <c r="C22" s="287">
        <v>913.5703058819522</v>
      </c>
      <c r="D22" s="287">
        <v>875</v>
      </c>
      <c r="E22" s="287">
        <v>848.2062994740159</v>
      </c>
      <c r="F22" s="287">
        <v>842</v>
      </c>
      <c r="G22" s="288">
        <f t="shared" si="0"/>
        <v>-0.7316969324401956</v>
      </c>
      <c r="H22" s="289">
        <f t="shared" si="1"/>
        <v>-2.212731800927248</v>
      </c>
      <c r="I22" s="291"/>
    </row>
    <row r="23" spans="1:8" s="275" customFormat="1" ht="14.25" customHeight="1">
      <c r="A23" s="271" t="s">
        <v>222</v>
      </c>
      <c r="B23" s="310"/>
      <c r="C23" s="310"/>
      <c r="D23" s="310"/>
      <c r="E23" s="310"/>
      <c r="F23" s="310"/>
      <c r="G23" s="311"/>
      <c r="H23" s="312"/>
    </row>
    <row r="24" spans="1:8" s="275" customFormat="1" ht="14.25" customHeight="1">
      <c r="A24" s="313" t="s">
        <v>205</v>
      </c>
      <c r="B24" s="314"/>
      <c r="C24" s="314"/>
      <c r="D24" s="314"/>
      <c r="E24" s="314"/>
      <c r="F24" s="314"/>
      <c r="G24" s="315"/>
      <c r="H24" s="316"/>
    </row>
    <row r="25" spans="1:8" ht="15.75" customHeight="1">
      <c r="A25" s="276" t="s">
        <v>223</v>
      </c>
      <c r="B25" s="277" t="s">
        <v>144</v>
      </c>
      <c r="C25" s="277"/>
      <c r="D25" s="277"/>
      <c r="E25" s="277"/>
      <c r="F25" s="277"/>
      <c r="G25" s="317"/>
      <c r="H25" s="317"/>
    </row>
    <row r="26" spans="2:6" s="275" customFormat="1" ht="11.25">
      <c r="B26" s="318"/>
      <c r="C26" s="318"/>
      <c r="D26" s="318"/>
      <c r="E26" s="318"/>
      <c r="F26" s="318"/>
    </row>
    <row r="27" spans="1:6" ht="11.25">
      <c r="A27" s="275"/>
      <c r="B27" s="318"/>
      <c r="C27" s="318"/>
      <c r="D27" s="318"/>
      <c r="E27" s="318"/>
      <c r="F27" s="318"/>
    </row>
    <row r="28" spans="1:6" ht="11.25">
      <c r="A28" s="319"/>
      <c r="B28" s="318"/>
      <c r="C28" s="318"/>
      <c r="D28" s="318"/>
      <c r="E28" s="318"/>
      <c r="F28" s="318"/>
    </row>
    <row r="29" spans="1:6" ht="11.25">
      <c r="A29" s="320"/>
      <c r="B29" s="318"/>
      <c r="C29" s="318"/>
      <c r="D29" s="318"/>
      <c r="E29" s="318"/>
      <c r="F29" s="318"/>
    </row>
    <row r="30" spans="2:6" ht="11.25">
      <c r="B30" s="275"/>
      <c r="C30" s="275"/>
      <c r="D30" s="275"/>
      <c r="E30" s="275"/>
      <c r="F30" s="275"/>
    </row>
  </sheetData>
  <sheetProtection/>
  <mergeCells count="2">
    <mergeCell ref="B3:F3"/>
    <mergeCell ref="A3:A4"/>
  </mergeCells>
  <printOptions horizontalCentered="1" verticalCentered="1"/>
  <pageMargins left="0.26" right="0.39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1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4.28125" style="1" customWidth="1"/>
    <col min="2" max="2" width="20.28125" style="1" customWidth="1"/>
    <col min="3" max="3" width="9.57421875" style="1" customWidth="1"/>
    <col min="4" max="4" width="3.421875" style="3" customWidth="1"/>
    <col min="5" max="5" width="10.7109375" style="1" customWidth="1"/>
    <col min="6" max="6" width="3.140625" style="3" customWidth="1"/>
    <col min="7" max="7" width="9.140625" style="1" customWidth="1"/>
    <col min="8" max="8" width="3.421875" style="3" customWidth="1"/>
    <col min="9" max="9" width="10.28125" style="1" customWidth="1"/>
    <col min="10" max="10" width="3.140625" style="3" customWidth="1"/>
    <col min="11" max="16384" width="11.421875" style="1" customWidth="1"/>
  </cols>
  <sheetData>
    <row r="1" spans="1:10" ht="25.5" customHeight="1">
      <c r="A1" s="563" t="s">
        <v>176</v>
      </c>
      <c r="B1" s="563"/>
      <c r="C1" s="563"/>
      <c r="D1" s="563"/>
      <c r="E1" s="563"/>
      <c r="F1" s="563"/>
      <c r="G1" s="563"/>
      <c r="H1" s="563"/>
      <c r="I1" s="563"/>
      <c r="J1" s="563"/>
    </row>
    <row r="3" spans="1:10" ht="11.25">
      <c r="A3" s="562" t="s">
        <v>86</v>
      </c>
      <c r="B3" s="562"/>
      <c r="C3" s="561" t="s">
        <v>5</v>
      </c>
      <c r="D3" s="561"/>
      <c r="E3" s="562" t="s">
        <v>99</v>
      </c>
      <c r="F3" s="562"/>
      <c r="G3" s="562"/>
      <c r="H3" s="562"/>
      <c r="I3" s="561" t="s">
        <v>88</v>
      </c>
      <c r="J3" s="561"/>
    </row>
    <row r="4" spans="1:10" ht="15" customHeight="1">
      <c r="A4" s="562"/>
      <c r="B4" s="562"/>
      <c r="C4" s="561"/>
      <c r="D4" s="561"/>
      <c r="E4" s="562"/>
      <c r="F4" s="562"/>
      <c r="G4" s="562"/>
      <c r="H4" s="562"/>
      <c r="I4" s="561"/>
      <c r="J4" s="561"/>
    </row>
    <row r="5" spans="1:12" s="2" customFormat="1" ht="20.25" customHeight="1">
      <c r="A5" s="562"/>
      <c r="B5" s="562"/>
      <c r="C5" s="561"/>
      <c r="D5" s="561"/>
      <c r="E5" s="562" t="s">
        <v>6</v>
      </c>
      <c r="F5" s="562"/>
      <c r="G5" s="562" t="s">
        <v>4</v>
      </c>
      <c r="H5" s="562"/>
      <c r="I5" s="561"/>
      <c r="J5" s="561"/>
      <c r="K5" s="72"/>
      <c r="L5" s="72"/>
    </row>
    <row r="6" spans="1:12" ht="11.25">
      <c r="A6" s="21">
        <v>1</v>
      </c>
      <c r="B6" s="4" t="s">
        <v>15</v>
      </c>
      <c r="C6" s="27">
        <v>44</v>
      </c>
      <c r="D6" s="28"/>
      <c r="E6" s="40">
        <v>492</v>
      </c>
      <c r="F6" s="12"/>
      <c r="G6" s="27">
        <v>15</v>
      </c>
      <c r="H6" s="28"/>
      <c r="I6" s="8">
        <f>$E6+$G6</f>
        <v>507</v>
      </c>
      <c r="J6" s="22" t="str">
        <f>IF(OR(F6="(e)",H6="(e)"),"(e)"," ")</f>
        <v> </v>
      </c>
      <c r="K6" s="70"/>
      <c r="L6" s="70"/>
    </row>
    <row r="7" spans="1:12" ht="11.25">
      <c r="A7" s="21">
        <v>2</v>
      </c>
      <c r="B7" s="4" t="s">
        <v>16</v>
      </c>
      <c r="C7" s="29">
        <v>0</v>
      </c>
      <c r="D7" s="30"/>
      <c r="E7" s="40">
        <v>170</v>
      </c>
      <c r="F7" s="12"/>
      <c r="G7" s="29">
        <v>0</v>
      </c>
      <c r="H7" s="30"/>
      <c r="I7" s="8">
        <f aca="true" t="shared" si="0" ref="I7:I58">$E7+$G7</f>
        <v>170</v>
      </c>
      <c r="J7" s="22" t="str">
        <f>IF(OR(F7="(e)",H7="(e)"),"(e)"," ")</f>
        <v> </v>
      </c>
      <c r="K7" s="70"/>
      <c r="L7" s="70"/>
    </row>
    <row r="8" spans="1:12" ht="11.25">
      <c r="A8" s="21">
        <v>3</v>
      </c>
      <c r="B8" s="4" t="s">
        <v>17</v>
      </c>
      <c r="C8" s="29">
        <v>16</v>
      </c>
      <c r="D8" s="30"/>
      <c r="E8" s="40">
        <v>131</v>
      </c>
      <c r="F8" s="12"/>
      <c r="G8" s="29">
        <v>0</v>
      </c>
      <c r="H8" s="30"/>
      <c r="I8" s="8">
        <f t="shared" si="0"/>
        <v>131</v>
      </c>
      <c r="J8" s="22" t="str">
        <f aca="true" t="shared" si="1" ref="J8:J58">IF(OR(F8="(e)",H8="(e)"),"(e)"," ")</f>
        <v> </v>
      </c>
      <c r="K8" s="70"/>
      <c r="L8" s="70"/>
    </row>
    <row r="9" spans="1:12" ht="11.25">
      <c r="A9" s="21">
        <v>4</v>
      </c>
      <c r="B9" s="4" t="s">
        <v>101</v>
      </c>
      <c r="C9" s="29">
        <v>0</v>
      </c>
      <c r="D9" s="30"/>
      <c r="E9" s="40">
        <v>45</v>
      </c>
      <c r="F9" s="12"/>
      <c r="G9" s="29">
        <v>0</v>
      </c>
      <c r="H9" s="30"/>
      <c r="I9" s="8">
        <f t="shared" si="0"/>
        <v>45</v>
      </c>
      <c r="J9" s="22" t="str">
        <f t="shared" si="1"/>
        <v> </v>
      </c>
      <c r="K9" s="70"/>
      <c r="L9" s="70"/>
    </row>
    <row r="10" spans="1:12" ht="11.25">
      <c r="A10" s="21">
        <v>5</v>
      </c>
      <c r="B10" s="4" t="s">
        <v>102</v>
      </c>
      <c r="C10" s="29">
        <v>0</v>
      </c>
      <c r="D10" s="30" t="s">
        <v>100</v>
      </c>
      <c r="E10" s="40">
        <v>0</v>
      </c>
      <c r="F10" s="16" t="s">
        <v>100</v>
      </c>
      <c r="G10" s="29">
        <v>0</v>
      </c>
      <c r="H10" s="30" t="s">
        <v>100</v>
      </c>
      <c r="I10" s="8">
        <f t="shared" si="0"/>
        <v>0</v>
      </c>
      <c r="J10" s="22" t="str">
        <f t="shared" si="1"/>
        <v>(e)</v>
      </c>
      <c r="K10" s="70"/>
      <c r="L10" s="70"/>
    </row>
    <row r="11" spans="1:12" ht="11.25">
      <c r="A11" s="21">
        <v>6</v>
      </c>
      <c r="B11" s="4" t="s">
        <v>103</v>
      </c>
      <c r="C11" s="29">
        <v>446</v>
      </c>
      <c r="D11" s="30"/>
      <c r="E11" s="40">
        <v>0</v>
      </c>
      <c r="F11" s="12"/>
      <c r="G11" s="29">
        <v>0</v>
      </c>
      <c r="H11" s="30"/>
      <c r="I11" s="8">
        <f t="shared" si="0"/>
        <v>0</v>
      </c>
      <c r="J11" s="22" t="str">
        <f t="shared" si="1"/>
        <v> </v>
      </c>
      <c r="K11" s="70"/>
      <c r="L11" s="70"/>
    </row>
    <row r="12" spans="1:12" ht="11.25">
      <c r="A12" s="21">
        <v>7</v>
      </c>
      <c r="B12" s="4" t="s">
        <v>18</v>
      </c>
      <c r="C12" s="29">
        <v>0</v>
      </c>
      <c r="D12" s="30"/>
      <c r="E12" s="40">
        <v>0</v>
      </c>
      <c r="F12" s="12"/>
      <c r="G12" s="29">
        <v>0</v>
      </c>
      <c r="H12" s="30"/>
      <c r="I12" s="8">
        <f t="shared" si="0"/>
        <v>0</v>
      </c>
      <c r="J12" s="22" t="str">
        <f t="shared" si="1"/>
        <v> </v>
      </c>
      <c r="K12" s="70"/>
      <c r="L12" s="70"/>
    </row>
    <row r="13" spans="1:12" ht="11.25">
      <c r="A13" s="21">
        <v>8</v>
      </c>
      <c r="B13" s="4" t="s">
        <v>19</v>
      </c>
      <c r="C13" s="29">
        <v>0</v>
      </c>
      <c r="D13" s="30"/>
      <c r="E13" s="40">
        <v>141</v>
      </c>
      <c r="F13" s="12"/>
      <c r="G13" s="29">
        <v>0</v>
      </c>
      <c r="H13" s="30"/>
      <c r="I13" s="8">
        <f t="shared" si="0"/>
        <v>141</v>
      </c>
      <c r="J13" s="22" t="str">
        <f t="shared" si="1"/>
        <v> </v>
      </c>
      <c r="K13" s="70"/>
      <c r="L13" s="70"/>
    </row>
    <row r="14" spans="1:12" ht="11.25">
      <c r="A14" s="21">
        <v>9</v>
      </c>
      <c r="B14" s="4" t="s">
        <v>20</v>
      </c>
      <c r="C14" s="29">
        <v>0</v>
      </c>
      <c r="D14" s="30"/>
      <c r="E14" s="40">
        <v>20</v>
      </c>
      <c r="F14" s="12"/>
      <c r="G14" s="29">
        <v>0</v>
      </c>
      <c r="H14" s="30"/>
      <c r="I14" s="8">
        <f t="shared" si="0"/>
        <v>20</v>
      </c>
      <c r="J14" s="22" t="str">
        <f t="shared" si="1"/>
        <v> </v>
      </c>
      <c r="K14" s="70"/>
      <c r="L14" s="70"/>
    </row>
    <row r="15" spans="1:12" ht="11.25">
      <c r="A15" s="21">
        <v>10</v>
      </c>
      <c r="B15" s="4" t="s">
        <v>21</v>
      </c>
      <c r="C15" s="29">
        <v>25</v>
      </c>
      <c r="D15" s="30"/>
      <c r="E15" s="40">
        <v>144</v>
      </c>
      <c r="F15" s="12"/>
      <c r="G15" s="29">
        <v>0</v>
      </c>
      <c r="H15" s="30"/>
      <c r="I15" s="8">
        <f t="shared" si="0"/>
        <v>144</v>
      </c>
      <c r="J15" s="22" t="str">
        <f t="shared" si="1"/>
        <v> </v>
      </c>
      <c r="K15" s="70"/>
      <c r="L15" s="70"/>
    </row>
    <row r="16" spans="1:12" ht="11.25">
      <c r="A16" s="21">
        <v>11</v>
      </c>
      <c r="B16" s="4" t="s">
        <v>22</v>
      </c>
      <c r="C16" s="29">
        <v>46</v>
      </c>
      <c r="D16" s="30"/>
      <c r="E16" s="40">
        <v>0</v>
      </c>
      <c r="F16" s="12"/>
      <c r="G16" s="29">
        <v>0</v>
      </c>
      <c r="H16" s="30"/>
      <c r="I16" s="8">
        <f t="shared" si="0"/>
        <v>0</v>
      </c>
      <c r="J16" s="22" t="str">
        <f t="shared" si="1"/>
        <v> </v>
      </c>
      <c r="K16" s="70"/>
      <c r="L16" s="70"/>
    </row>
    <row r="17" spans="1:12" ht="11.25">
      <c r="A17" s="21">
        <v>12</v>
      </c>
      <c r="B17" s="4" t="s">
        <v>23</v>
      </c>
      <c r="C17" s="29">
        <v>0</v>
      </c>
      <c r="D17" s="30"/>
      <c r="E17" s="40">
        <v>163</v>
      </c>
      <c r="F17" s="12"/>
      <c r="G17" s="29">
        <v>0</v>
      </c>
      <c r="H17" s="30"/>
      <c r="I17" s="8">
        <f t="shared" si="0"/>
        <v>163</v>
      </c>
      <c r="J17" s="22" t="str">
        <f t="shared" si="1"/>
        <v> </v>
      </c>
      <c r="K17" s="70"/>
      <c r="L17" s="70"/>
    </row>
    <row r="18" spans="1:12" ht="11.25">
      <c r="A18" s="21">
        <v>13</v>
      </c>
      <c r="B18" s="4" t="s">
        <v>104</v>
      </c>
      <c r="C18" s="29">
        <v>775</v>
      </c>
      <c r="D18" s="30"/>
      <c r="E18" s="40">
        <v>560</v>
      </c>
      <c r="F18" s="12"/>
      <c r="G18" s="29">
        <v>0</v>
      </c>
      <c r="H18" s="30"/>
      <c r="I18" s="8">
        <f t="shared" si="0"/>
        <v>560</v>
      </c>
      <c r="J18" s="22" t="str">
        <f t="shared" si="1"/>
        <v> </v>
      </c>
      <c r="K18" s="70"/>
      <c r="L18" s="70"/>
    </row>
    <row r="19" spans="1:12" ht="11.25">
      <c r="A19" s="21">
        <v>14</v>
      </c>
      <c r="B19" s="4" t="s">
        <v>24</v>
      </c>
      <c r="C19" s="29">
        <v>0</v>
      </c>
      <c r="D19" s="30"/>
      <c r="E19" s="40">
        <v>398</v>
      </c>
      <c r="F19" s="12"/>
      <c r="G19" s="29">
        <v>45</v>
      </c>
      <c r="H19" s="30"/>
      <c r="I19" s="8">
        <f t="shared" si="0"/>
        <v>443</v>
      </c>
      <c r="J19" s="22" t="str">
        <f t="shared" si="1"/>
        <v> </v>
      </c>
      <c r="K19" s="70"/>
      <c r="L19" s="70"/>
    </row>
    <row r="20" spans="1:12" ht="11.25">
      <c r="A20" s="21">
        <v>15</v>
      </c>
      <c r="B20" s="4" t="s">
        <v>25</v>
      </c>
      <c r="C20" s="29">
        <v>0</v>
      </c>
      <c r="D20" s="30"/>
      <c r="E20" s="40">
        <v>24</v>
      </c>
      <c r="F20" s="12"/>
      <c r="G20" s="29">
        <v>25</v>
      </c>
      <c r="H20" s="30"/>
      <c r="I20" s="8">
        <f t="shared" si="0"/>
        <v>49</v>
      </c>
      <c r="J20" s="22" t="str">
        <f t="shared" si="1"/>
        <v> </v>
      </c>
      <c r="K20" s="70"/>
      <c r="L20" s="70"/>
    </row>
    <row r="21" spans="1:12" ht="11.25">
      <c r="A21" s="21">
        <v>16</v>
      </c>
      <c r="B21" s="4" t="s">
        <v>26</v>
      </c>
      <c r="C21" s="29">
        <v>0</v>
      </c>
      <c r="D21" s="30"/>
      <c r="E21" s="40">
        <v>289</v>
      </c>
      <c r="F21" s="12"/>
      <c r="G21" s="29">
        <v>0</v>
      </c>
      <c r="H21" s="30"/>
      <c r="I21" s="8">
        <f t="shared" si="0"/>
        <v>289</v>
      </c>
      <c r="J21" s="22" t="str">
        <f t="shared" si="1"/>
        <v> </v>
      </c>
      <c r="K21" s="70"/>
      <c r="L21" s="70"/>
    </row>
    <row r="22" spans="1:12" ht="11.25">
      <c r="A22" s="21">
        <v>17</v>
      </c>
      <c r="B22" s="4" t="s">
        <v>105</v>
      </c>
      <c r="C22" s="29">
        <v>0</v>
      </c>
      <c r="D22" s="30"/>
      <c r="E22" s="40">
        <v>169</v>
      </c>
      <c r="F22" s="12"/>
      <c r="G22" s="29">
        <v>36</v>
      </c>
      <c r="H22" s="30"/>
      <c r="I22" s="8">
        <f t="shared" si="0"/>
        <v>205</v>
      </c>
      <c r="J22" s="22" t="str">
        <f t="shared" si="1"/>
        <v> </v>
      </c>
      <c r="K22" s="70"/>
      <c r="L22" s="70"/>
    </row>
    <row r="23" spans="1:12" ht="11.25">
      <c r="A23" s="21">
        <v>18</v>
      </c>
      <c r="B23" s="4" t="s">
        <v>27</v>
      </c>
      <c r="C23" s="29">
        <v>30</v>
      </c>
      <c r="D23" s="30"/>
      <c r="E23" s="40">
        <v>174</v>
      </c>
      <c r="F23" s="12"/>
      <c r="G23" s="29">
        <v>16</v>
      </c>
      <c r="H23" s="30"/>
      <c r="I23" s="8">
        <f t="shared" si="0"/>
        <v>190</v>
      </c>
      <c r="J23" s="22" t="str">
        <f t="shared" si="1"/>
        <v> </v>
      </c>
      <c r="K23" s="70"/>
      <c r="L23" s="70"/>
    </row>
    <row r="24" spans="1:12" ht="11.25">
      <c r="A24" s="21">
        <v>19</v>
      </c>
      <c r="B24" s="4" t="s">
        <v>28</v>
      </c>
      <c r="C24" s="29">
        <v>0</v>
      </c>
      <c r="D24" s="30"/>
      <c r="E24" s="40">
        <v>12</v>
      </c>
      <c r="F24" s="12"/>
      <c r="G24" s="29">
        <v>0</v>
      </c>
      <c r="H24" s="30"/>
      <c r="I24" s="8">
        <f t="shared" si="0"/>
        <v>12</v>
      </c>
      <c r="J24" s="22" t="str">
        <f t="shared" si="1"/>
        <v> </v>
      </c>
      <c r="K24" s="70"/>
      <c r="L24" s="70"/>
    </row>
    <row r="25" spans="1:12" ht="11.25">
      <c r="A25" s="21" t="s">
        <v>8</v>
      </c>
      <c r="B25" s="4" t="s">
        <v>29</v>
      </c>
      <c r="C25" s="29">
        <v>0</v>
      </c>
      <c r="D25" s="30"/>
      <c r="E25" s="40">
        <v>0</v>
      </c>
      <c r="F25" s="12"/>
      <c r="G25" s="29">
        <v>0</v>
      </c>
      <c r="H25" s="30"/>
      <c r="I25" s="8">
        <f t="shared" si="0"/>
        <v>0</v>
      </c>
      <c r="J25" s="22" t="str">
        <f t="shared" si="1"/>
        <v> </v>
      </c>
      <c r="K25" s="70"/>
      <c r="L25" s="70"/>
    </row>
    <row r="26" spans="1:12" ht="11.25">
      <c r="A26" s="21" t="s">
        <v>76</v>
      </c>
      <c r="B26" s="4" t="s">
        <v>106</v>
      </c>
      <c r="C26" s="29">
        <v>0</v>
      </c>
      <c r="D26" s="30"/>
      <c r="E26" s="40">
        <v>10</v>
      </c>
      <c r="F26" s="12"/>
      <c r="G26" s="29">
        <v>0</v>
      </c>
      <c r="H26" s="30"/>
      <c r="I26" s="8">
        <f t="shared" si="0"/>
        <v>10</v>
      </c>
      <c r="J26" s="22" t="str">
        <f t="shared" si="1"/>
        <v> </v>
      </c>
      <c r="K26" s="70"/>
      <c r="L26" s="70"/>
    </row>
    <row r="27" spans="1:12" ht="11.25">
      <c r="A27" s="21">
        <v>21</v>
      </c>
      <c r="B27" s="4" t="s">
        <v>107</v>
      </c>
      <c r="C27" s="29">
        <v>0</v>
      </c>
      <c r="D27" s="30"/>
      <c r="E27" s="40">
        <v>510</v>
      </c>
      <c r="F27" s="12"/>
      <c r="G27" s="29">
        <v>12</v>
      </c>
      <c r="H27" s="30"/>
      <c r="I27" s="8">
        <f t="shared" si="0"/>
        <v>522</v>
      </c>
      <c r="J27" s="22" t="str">
        <f t="shared" si="1"/>
        <v> </v>
      </c>
      <c r="K27" s="70"/>
      <c r="L27" s="70"/>
    </row>
    <row r="28" spans="1:12" ht="11.25">
      <c r="A28" s="21">
        <v>22</v>
      </c>
      <c r="B28" s="4" t="s">
        <v>108</v>
      </c>
      <c r="C28" s="29">
        <v>0</v>
      </c>
      <c r="D28" s="30" t="s">
        <v>100</v>
      </c>
      <c r="E28" s="40">
        <v>257</v>
      </c>
      <c r="F28" s="12"/>
      <c r="G28" s="29">
        <v>22</v>
      </c>
      <c r="H28" s="30"/>
      <c r="I28" s="8">
        <f t="shared" si="0"/>
        <v>279</v>
      </c>
      <c r="J28" s="22" t="str">
        <f t="shared" si="1"/>
        <v> </v>
      </c>
      <c r="K28" s="70"/>
      <c r="L28" s="70"/>
    </row>
    <row r="29" spans="1:12" ht="11.25">
      <c r="A29" s="21">
        <v>23</v>
      </c>
      <c r="B29" s="4" t="s">
        <v>30</v>
      </c>
      <c r="C29" s="29">
        <v>6</v>
      </c>
      <c r="D29" s="30"/>
      <c r="E29" s="40">
        <v>8</v>
      </c>
      <c r="F29" s="12"/>
      <c r="G29" s="29">
        <v>0</v>
      </c>
      <c r="H29" s="30"/>
      <c r="I29" s="8">
        <f t="shared" si="0"/>
        <v>8</v>
      </c>
      <c r="J29" s="22" t="str">
        <f t="shared" si="1"/>
        <v> </v>
      </c>
      <c r="K29" s="70"/>
      <c r="L29" s="70"/>
    </row>
    <row r="30" spans="1:12" ht="11.25">
      <c r="A30" s="21">
        <v>24</v>
      </c>
      <c r="B30" s="4" t="s">
        <v>31</v>
      </c>
      <c r="C30" s="29">
        <v>0</v>
      </c>
      <c r="D30" s="30"/>
      <c r="E30" s="40">
        <v>106</v>
      </c>
      <c r="F30" s="12"/>
      <c r="G30" s="29">
        <v>0</v>
      </c>
      <c r="H30" s="30"/>
      <c r="I30" s="8">
        <f t="shared" si="0"/>
        <v>106</v>
      </c>
      <c r="J30" s="22" t="str">
        <f t="shared" si="1"/>
        <v> </v>
      </c>
      <c r="K30" s="70"/>
      <c r="L30" s="70"/>
    </row>
    <row r="31" spans="1:12" ht="11.25">
      <c r="A31" s="21">
        <v>25</v>
      </c>
      <c r="B31" s="4" t="s">
        <v>32</v>
      </c>
      <c r="C31" s="29">
        <v>0</v>
      </c>
      <c r="D31" s="30"/>
      <c r="E31" s="40">
        <v>438</v>
      </c>
      <c r="F31" s="12"/>
      <c r="G31" s="29">
        <v>0</v>
      </c>
      <c r="H31" s="30"/>
      <c r="I31" s="8">
        <f t="shared" si="0"/>
        <v>438</v>
      </c>
      <c r="J31" s="22" t="str">
        <f t="shared" si="1"/>
        <v> </v>
      </c>
      <c r="K31" s="70"/>
      <c r="L31" s="70"/>
    </row>
    <row r="32" spans="1:12" ht="11.25">
      <c r="A32" s="21">
        <v>26</v>
      </c>
      <c r="B32" s="4" t="s">
        <v>33</v>
      </c>
      <c r="C32" s="29">
        <v>31</v>
      </c>
      <c r="D32" s="30"/>
      <c r="E32" s="40">
        <v>286</v>
      </c>
      <c r="F32" s="12"/>
      <c r="G32" s="29">
        <v>0</v>
      </c>
      <c r="H32" s="30"/>
      <c r="I32" s="8">
        <f t="shared" si="0"/>
        <v>286</v>
      </c>
      <c r="J32" s="22" t="str">
        <f t="shared" si="1"/>
        <v> </v>
      </c>
      <c r="K32" s="70"/>
      <c r="L32" s="70"/>
    </row>
    <row r="33" spans="1:12" ht="11.25">
      <c r="A33" s="21">
        <v>27</v>
      </c>
      <c r="B33" s="4" t="s">
        <v>34</v>
      </c>
      <c r="C33" s="29">
        <v>60</v>
      </c>
      <c r="D33" s="30"/>
      <c r="E33" s="40">
        <v>198</v>
      </c>
      <c r="F33" s="12"/>
      <c r="G33" s="29">
        <v>0</v>
      </c>
      <c r="H33" s="30"/>
      <c r="I33" s="8">
        <f t="shared" si="0"/>
        <v>198</v>
      </c>
      <c r="J33" s="22" t="str">
        <f t="shared" si="1"/>
        <v> </v>
      </c>
      <c r="K33" s="70"/>
      <c r="L33" s="70"/>
    </row>
    <row r="34" spans="1:12" ht="11.25">
      <c r="A34" s="21">
        <v>28</v>
      </c>
      <c r="B34" s="4" t="s">
        <v>109</v>
      </c>
      <c r="C34" s="29">
        <v>50</v>
      </c>
      <c r="D34" s="30"/>
      <c r="E34" s="40">
        <v>314</v>
      </c>
      <c r="F34" s="12"/>
      <c r="G34" s="29">
        <v>0</v>
      </c>
      <c r="H34" s="30"/>
      <c r="I34" s="8">
        <f t="shared" si="0"/>
        <v>314</v>
      </c>
      <c r="J34" s="22" t="str">
        <f t="shared" si="1"/>
        <v> </v>
      </c>
      <c r="K34" s="70"/>
      <c r="L34" s="70"/>
    </row>
    <row r="35" spans="1:12" ht="11.25">
      <c r="A35" s="21">
        <v>29</v>
      </c>
      <c r="B35" s="4" t="s">
        <v>35</v>
      </c>
      <c r="C35" s="29">
        <v>0</v>
      </c>
      <c r="D35" s="30"/>
      <c r="E35" s="40">
        <v>582</v>
      </c>
      <c r="F35" s="12"/>
      <c r="G35" s="29">
        <v>30</v>
      </c>
      <c r="H35" s="30"/>
      <c r="I35" s="8">
        <f t="shared" si="0"/>
        <v>612</v>
      </c>
      <c r="J35" s="22" t="str">
        <f t="shared" si="1"/>
        <v> </v>
      </c>
      <c r="K35" s="70"/>
      <c r="L35" s="70"/>
    </row>
    <row r="36" spans="1:12" ht="11.25">
      <c r="A36" s="21">
        <v>30</v>
      </c>
      <c r="B36" s="4" t="s">
        <v>36</v>
      </c>
      <c r="C36" s="29">
        <v>0</v>
      </c>
      <c r="D36" s="30"/>
      <c r="E36" s="40">
        <v>0</v>
      </c>
      <c r="F36" s="12"/>
      <c r="G36" s="29">
        <v>0</v>
      </c>
      <c r="H36" s="30"/>
      <c r="I36" s="8">
        <f t="shared" si="0"/>
        <v>0</v>
      </c>
      <c r="J36" s="22" t="str">
        <f t="shared" si="1"/>
        <v> </v>
      </c>
      <c r="K36" s="70"/>
      <c r="L36" s="70"/>
    </row>
    <row r="37" spans="1:12" ht="11.25">
      <c r="A37" s="21">
        <v>31</v>
      </c>
      <c r="B37" s="4" t="s">
        <v>110</v>
      </c>
      <c r="C37" s="29">
        <v>90</v>
      </c>
      <c r="D37" s="30"/>
      <c r="E37" s="40">
        <v>806</v>
      </c>
      <c r="F37" s="12"/>
      <c r="G37" s="29">
        <v>16</v>
      </c>
      <c r="H37" s="30"/>
      <c r="I37" s="8">
        <f t="shared" si="0"/>
        <v>822</v>
      </c>
      <c r="J37" s="22" t="str">
        <f t="shared" si="1"/>
        <v> </v>
      </c>
      <c r="K37" s="70"/>
      <c r="L37" s="70"/>
    </row>
    <row r="38" spans="1:12" ht="11.25">
      <c r="A38" s="21">
        <v>32</v>
      </c>
      <c r="B38" s="4" t="s">
        <v>37</v>
      </c>
      <c r="C38" s="29">
        <v>16</v>
      </c>
      <c r="D38" s="30"/>
      <c r="E38" s="40">
        <v>34</v>
      </c>
      <c r="F38" s="12"/>
      <c r="G38" s="29">
        <v>0</v>
      </c>
      <c r="H38" s="30"/>
      <c r="I38" s="8">
        <f t="shared" si="0"/>
        <v>34</v>
      </c>
      <c r="J38" s="22" t="str">
        <f t="shared" si="1"/>
        <v> </v>
      </c>
      <c r="K38" s="70"/>
      <c r="L38" s="70"/>
    </row>
    <row r="39" spans="1:12" ht="11.25">
      <c r="A39" s="21">
        <v>33</v>
      </c>
      <c r="B39" s="4" t="s">
        <v>38</v>
      </c>
      <c r="C39" s="29">
        <v>51</v>
      </c>
      <c r="D39" s="30"/>
      <c r="E39" s="40">
        <v>506</v>
      </c>
      <c r="F39" s="12"/>
      <c r="G39" s="29">
        <v>12</v>
      </c>
      <c r="H39" s="30"/>
      <c r="I39" s="8">
        <f t="shared" si="0"/>
        <v>518</v>
      </c>
      <c r="J39" s="22" t="str">
        <f t="shared" si="1"/>
        <v> </v>
      </c>
      <c r="K39" s="70"/>
      <c r="L39" s="70"/>
    </row>
    <row r="40" spans="1:12" ht="11.25">
      <c r="A40" s="21">
        <v>34</v>
      </c>
      <c r="B40" s="4" t="s">
        <v>39</v>
      </c>
      <c r="C40" s="29">
        <v>117</v>
      </c>
      <c r="D40" s="30"/>
      <c r="E40" s="40">
        <v>101</v>
      </c>
      <c r="F40" s="12"/>
      <c r="G40" s="29">
        <v>0</v>
      </c>
      <c r="H40" s="30"/>
      <c r="I40" s="8">
        <f t="shared" si="0"/>
        <v>101</v>
      </c>
      <c r="J40" s="22" t="str">
        <f t="shared" si="1"/>
        <v> </v>
      </c>
      <c r="K40" s="70"/>
      <c r="L40" s="70"/>
    </row>
    <row r="41" spans="1:12" ht="11.25">
      <c r="A41" s="21">
        <v>35</v>
      </c>
      <c r="B41" s="4" t="s">
        <v>111</v>
      </c>
      <c r="C41" s="29">
        <v>0</v>
      </c>
      <c r="D41" s="30"/>
      <c r="E41" s="40">
        <v>609</v>
      </c>
      <c r="F41" s="12"/>
      <c r="G41" s="29">
        <v>523</v>
      </c>
      <c r="H41" s="30"/>
      <c r="I41" s="8">
        <f t="shared" si="0"/>
        <v>1132</v>
      </c>
      <c r="J41" s="22" t="str">
        <f t="shared" si="1"/>
        <v> </v>
      </c>
      <c r="K41" s="70"/>
      <c r="L41" s="70"/>
    </row>
    <row r="42" spans="1:12" ht="11.25">
      <c r="A42" s="21">
        <v>36</v>
      </c>
      <c r="B42" s="4" t="s">
        <v>40</v>
      </c>
      <c r="C42" s="29">
        <v>40</v>
      </c>
      <c r="D42" s="30"/>
      <c r="E42" s="40">
        <v>223</v>
      </c>
      <c r="F42" s="12"/>
      <c r="G42" s="29">
        <v>0</v>
      </c>
      <c r="H42" s="30"/>
      <c r="I42" s="8">
        <f t="shared" si="0"/>
        <v>223</v>
      </c>
      <c r="J42" s="22" t="str">
        <f t="shared" si="1"/>
        <v> </v>
      </c>
      <c r="K42" s="70"/>
      <c r="L42" s="70"/>
    </row>
    <row r="43" spans="1:12" ht="11.25">
      <c r="A43" s="21">
        <v>37</v>
      </c>
      <c r="B43" s="4" t="s">
        <v>112</v>
      </c>
      <c r="C43" s="29">
        <v>25</v>
      </c>
      <c r="D43" s="30"/>
      <c r="E43" s="40">
        <v>240</v>
      </c>
      <c r="F43" s="12"/>
      <c r="G43" s="29">
        <v>0</v>
      </c>
      <c r="H43" s="30"/>
      <c r="I43" s="8">
        <f t="shared" si="0"/>
        <v>240</v>
      </c>
      <c r="J43" s="22" t="str">
        <f t="shared" si="1"/>
        <v> </v>
      </c>
      <c r="K43" s="70"/>
      <c r="L43" s="70"/>
    </row>
    <row r="44" spans="1:12" ht="11.25">
      <c r="A44" s="21">
        <v>38</v>
      </c>
      <c r="B44" s="4" t="s">
        <v>41</v>
      </c>
      <c r="C44" s="29">
        <v>76</v>
      </c>
      <c r="D44" s="30"/>
      <c r="E44" s="40">
        <v>1683</v>
      </c>
      <c r="F44" s="12"/>
      <c r="G44" s="29">
        <v>107</v>
      </c>
      <c r="H44" s="30"/>
      <c r="I44" s="8">
        <f t="shared" si="0"/>
        <v>1790</v>
      </c>
      <c r="J44" s="22" t="str">
        <f t="shared" si="1"/>
        <v> </v>
      </c>
      <c r="K44" s="70"/>
      <c r="L44" s="70"/>
    </row>
    <row r="45" spans="1:12" ht="11.25">
      <c r="A45" s="21">
        <v>39</v>
      </c>
      <c r="B45" s="4" t="s">
        <v>42</v>
      </c>
      <c r="C45" s="29">
        <v>0</v>
      </c>
      <c r="D45" s="30"/>
      <c r="E45" s="40">
        <v>35</v>
      </c>
      <c r="F45" s="12"/>
      <c r="G45" s="29">
        <v>0</v>
      </c>
      <c r="H45" s="30"/>
      <c r="I45" s="8">
        <f t="shared" si="0"/>
        <v>35</v>
      </c>
      <c r="J45" s="22" t="str">
        <f t="shared" si="1"/>
        <v> </v>
      </c>
      <c r="K45" s="70"/>
      <c r="L45" s="70"/>
    </row>
    <row r="46" spans="1:12" ht="11.25">
      <c r="A46" s="21">
        <v>40</v>
      </c>
      <c r="B46" s="4" t="s">
        <v>43</v>
      </c>
      <c r="C46" s="29">
        <v>0</v>
      </c>
      <c r="D46" s="30"/>
      <c r="E46" s="40">
        <v>110</v>
      </c>
      <c r="F46" s="12"/>
      <c r="G46" s="29">
        <v>0</v>
      </c>
      <c r="H46" s="30"/>
      <c r="I46" s="8">
        <f t="shared" si="0"/>
        <v>110</v>
      </c>
      <c r="J46" s="22" t="str">
        <f t="shared" si="1"/>
        <v> </v>
      </c>
      <c r="K46" s="70"/>
      <c r="L46" s="70"/>
    </row>
    <row r="47" spans="1:12" ht="11.25">
      <c r="A47" s="21">
        <v>41</v>
      </c>
      <c r="B47" s="4" t="s">
        <v>113</v>
      </c>
      <c r="C47" s="29">
        <v>0</v>
      </c>
      <c r="D47" s="30"/>
      <c r="E47" s="40">
        <v>259</v>
      </c>
      <c r="F47" s="12"/>
      <c r="G47" s="29">
        <v>0</v>
      </c>
      <c r="H47" s="30"/>
      <c r="I47" s="8">
        <f t="shared" si="0"/>
        <v>259</v>
      </c>
      <c r="J47" s="22" t="str">
        <f t="shared" si="1"/>
        <v> </v>
      </c>
      <c r="K47" s="70"/>
      <c r="L47" s="70"/>
    </row>
    <row r="48" spans="1:12" ht="11.25">
      <c r="A48" s="21">
        <v>42</v>
      </c>
      <c r="B48" s="4" t="s">
        <v>44</v>
      </c>
      <c r="C48" s="29">
        <v>0</v>
      </c>
      <c r="D48" s="30"/>
      <c r="E48" s="40">
        <v>114</v>
      </c>
      <c r="F48" s="12"/>
      <c r="G48" s="29">
        <v>0</v>
      </c>
      <c r="H48" s="30"/>
      <c r="I48" s="8">
        <f t="shared" si="0"/>
        <v>114</v>
      </c>
      <c r="J48" s="22" t="str">
        <f t="shared" si="1"/>
        <v> </v>
      </c>
      <c r="K48" s="70"/>
      <c r="L48" s="70"/>
    </row>
    <row r="49" spans="1:12" ht="11.25">
      <c r="A49" s="21">
        <v>43</v>
      </c>
      <c r="B49" s="4" t="s">
        <v>114</v>
      </c>
      <c r="C49" s="29">
        <v>0</v>
      </c>
      <c r="D49" s="30" t="s">
        <v>100</v>
      </c>
      <c r="E49" s="40">
        <v>177</v>
      </c>
      <c r="F49" s="12" t="s">
        <v>100</v>
      </c>
      <c r="G49" s="29">
        <v>10</v>
      </c>
      <c r="H49" s="30" t="s">
        <v>100</v>
      </c>
      <c r="I49" s="8">
        <f t="shared" si="0"/>
        <v>187</v>
      </c>
      <c r="J49" s="22" t="str">
        <f t="shared" si="1"/>
        <v>(e)</v>
      </c>
      <c r="K49" s="70"/>
      <c r="L49" s="70"/>
    </row>
    <row r="50" spans="1:12" ht="11.25">
      <c r="A50" s="21">
        <v>44</v>
      </c>
      <c r="B50" s="4" t="s">
        <v>115</v>
      </c>
      <c r="C50" s="29">
        <v>0</v>
      </c>
      <c r="D50" s="30"/>
      <c r="E50" s="40">
        <v>1205</v>
      </c>
      <c r="F50" s="12"/>
      <c r="G50" s="29">
        <v>0</v>
      </c>
      <c r="H50" s="30"/>
      <c r="I50" s="8">
        <f t="shared" si="0"/>
        <v>1205</v>
      </c>
      <c r="J50" s="22" t="str">
        <f t="shared" si="1"/>
        <v> </v>
      </c>
      <c r="K50" s="70"/>
      <c r="L50" s="70"/>
    </row>
    <row r="51" spans="1:12" ht="11.25">
      <c r="A51" s="21">
        <v>45</v>
      </c>
      <c r="B51" s="4" t="s">
        <v>45</v>
      </c>
      <c r="C51" s="29">
        <v>0</v>
      </c>
      <c r="D51" s="30"/>
      <c r="E51" s="40">
        <v>355</v>
      </c>
      <c r="F51" s="12"/>
      <c r="G51" s="29">
        <v>159</v>
      </c>
      <c r="H51" s="30"/>
      <c r="I51" s="8">
        <f t="shared" si="0"/>
        <v>514</v>
      </c>
      <c r="J51" s="22" t="str">
        <f t="shared" si="1"/>
        <v> </v>
      </c>
      <c r="K51" s="70"/>
      <c r="L51" s="70"/>
    </row>
    <row r="52" spans="1:12" ht="11.25">
      <c r="A52" s="21">
        <v>46</v>
      </c>
      <c r="B52" s="4" t="s">
        <v>46</v>
      </c>
      <c r="C52" s="29">
        <v>16</v>
      </c>
      <c r="D52" s="30"/>
      <c r="E52" s="40">
        <v>43</v>
      </c>
      <c r="F52" s="12"/>
      <c r="G52" s="29">
        <v>25</v>
      </c>
      <c r="H52" s="30"/>
      <c r="I52" s="8">
        <f t="shared" si="0"/>
        <v>68</v>
      </c>
      <c r="J52" s="22" t="str">
        <f t="shared" si="1"/>
        <v> </v>
      </c>
      <c r="K52" s="70"/>
      <c r="L52" s="70"/>
    </row>
    <row r="53" spans="1:12" ht="11.25">
      <c r="A53" s="21">
        <v>47</v>
      </c>
      <c r="B53" s="4" t="s">
        <v>116</v>
      </c>
      <c r="C53" s="29">
        <v>17</v>
      </c>
      <c r="D53" s="30"/>
      <c r="E53" s="40">
        <v>128</v>
      </c>
      <c r="F53" s="12"/>
      <c r="G53" s="29">
        <v>0</v>
      </c>
      <c r="H53" s="30"/>
      <c r="I53" s="8">
        <f t="shared" si="0"/>
        <v>128</v>
      </c>
      <c r="J53" s="22" t="str">
        <f t="shared" si="1"/>
        <v> </v>
      </c>
      <c r="K53" s="70"/>
      <c r="L53" s="70"/>
    </row>
    <row r="54" spans="1:12" ht="11.25">
      <c r="A54" s="21">
        <v>48</v>
      </c>
      <c r="B54" s="4" t="s">
        <v>47</v>
      </c>
      <c r="C54" s="29">
        <v>0</v>
      </c>
      <c r="D54" s="30"/>
      <c r="E54" s="40">
        <v>0</v>
      </c>
      <c r="F54" s="16"/>
      <c r="G54" s="29">
        <v>0</v>
      </c>
      <c r="H54" s="30"/>
      <c r="I54" s="8">
        <f t="shared" si="0"/>
        <v>0</v>
      </c>
      <c r="J54" s="22" t="str">
        <f t="shared" si="1"/>
        <v> </v>
      </c>
      <c r="K54" s="70"/>
      <c r="L54" s="70"/>
    </row>
    <row r="55" spans="1:12" ht="11.25">
      <c r="A55" s="21">
        <v>49</v>
      </c>
      <c r="B55" s="4" t="s">
        <v>117</v>
      </c>
      <c r="C55" s="29">
        <v>0</v>
      </c>
      <c r="D55" s="30"/>
      <c r="E55" s="40">
        <v>816</v>
      </c>
      <c r="F55" s="12"/>
      <c r="G55" s="29">
        <v>8</v>
      </c>
      <c r="H55" s="30"/>
      <c r="I55" s="8">
        <f t="shared" si="0"/>
        <v>824</v>
      </c>
      <c r="J55" s="22" t="str">
        <f t="shared" si="1"/>
        <v> </v>
      </c>
      <c r="K55" s="70"/>
      <c r="L55" s="70"/>
    </row>
    <row r="56" spans="1:12" ht="11.25">
      <c r="A56" s="21">
        <v>50</v>
      </c>
      <c r="B56" s="4" t="s">
        <v>48</v>
      </c>
      <c r="C56" s="29">
        <v>13</v>
      </c>
      <c r="D56" s="30"/>
      <c r="E56" s="40">
        <v>97</v>
      </c>
      <c r="F56" s="12"/>
      <c r="G56" s="29">
        <v>0</v>
      </c>
      <c r="H56" s="30"/>
      <c r="I56" s="8">
        <f t="shared" si="0"/>
        <v>97</v>
      </c>
      <c r="J56" s="22" t="str">
        <f t="shared" si="1"/>
        <v> </v>
      </c>
      <c r="K56" s="70"/>
      <c r="L56" s="70"/>
    </row>
    <row r="57" spans="1:12" ht="11.25">
      <c r="A57" s="21">
        <v>51</v>
      </c>
      <c r="B57" s="4" t="s">
        <v>49</v>
      </c>
      <c r="C57" s="29">
        <v>30</v>
      </c>
      <c r="D57" s="30"/>
      <c r="E57" s="40">
        <v>163</v>
      </c>
      <c r="F57" s="12"/>
      <c r="G57" s="29">
        <v>15</v>
      </c>
      <c r="H57" s="30"/>
      <c r="I57" s="8">
        <f t="shared" si="0"/>
        <v>178</v>
      </c>
      <c r="J57" s="22" t="str">
        <f t="shared" si="1"/>
        <v> </v>
      </c>
      <c r="K57" s="70"/>
      <c r="L57" s="70"/>
    </row>
    <row r="58" spans="1:12" ht="11.25">
      <c r="A58" s="18">
        <v>52</v>
      </c>
      <c r="B58" s="24" t="s">
        <v>118</v>
      </c>
      <c r="C58" s="32">
        <v>0</v>
      </c>
      <c r="D58" s="33"/>
      <c r="E58" s="41">
        <v>20</v>
      </c>
      <c r="F58" s="37"/>
      <c r="G58" s="32">
        <v>0</v>
      </c>
      <c r="H58" s="33"/>
      <c r="I58" s="26">
        <f t="shared" si="0"/>
        <v>20</v>
      </c>
      <c r="J58" s="23" t="str">
        <f t="shared" si="1"/>
        <v> </v>
      </c>
      <c r="K58" s="70"/>
      <c r="L58" s="70"/>
    </row>
    <row r="59" spans="1:9" ht="12.75" customHeight="1">
      <c r="A59" s="557" t="s">
        <v>84</v>
      </c>
      <c r="B59" s="557"/>
      <c r="C59" s="6"/>
      <c r="D59" s="16"/>
      <c r="E59" s="6"/>
      <c r="F59" s="12"/>
      <c r="G59" s="6"/>
      <c r="H59" s="16"/>
      <c r="I59" s="8"/>
    </row>
    <row r="60" spans="1:9" ht="7.5" customHeight="1">
      <c r="A60" s="5"/>
      <c r="B60" s="5"/>
      <c r="C60" s="6"/>
      <c r="D60" s="7"/>
      <c r="E60" s="6"/>
      <c r="F60" s="9"/>
      <c r="G60" s="6"/>
      <c r="H60" s="7"/>
      <c r="I60" s="8"/>
    </row>
    <row r="61" spans="1:10" ht="24.75" customHeight="1">
      <c r="A61" s="562" t="s">
        <v>86</v>
      </c>
      <c r="B61" s="562"/>
      <c r="C61" s="561" t="s">
        <v>5</v>
      </c>
      <c r="D61" s="561"/>
      <c r="E61" s="562" t="s">
        <v>99</v>
      </c>
      <c r="F61" s="562"/>
      <c r="G61" s="562"/>
      <c r="H61" s="562"/>
      <c r="I61" s="561" t="s">
        <v>89</v>
      </c>
      <c r="J61" s="561"/>
    </row>
    <row r="62" spans="1:10" ht="20.25" customHeight="1">
      <c r="A62" s="562"/>
      <c r="B62" s="562"/>
      <c r="C62" s="561"/>
      <c r="D62" s="561"/>
      <c r="E62" s="562" t="s">
        <v>6</v>
      </c>
      <c r="F62" s="562"/>
      <c r="G62" s="562" t="s">
        <v>4</v>
      </c>
      <c r="H62" s="562"/>
      <c r="I62" s="561"/>
      <c r="J62" s="561"/>
    </row>
    <row r="63" spans="1:12" ht="11.25">
      <c r="A63" s="21">
        <v>53</v>
      </c>
      <c r="B63" s="4" t="s">
        <v>50</v>
      </c>
      <c r="C63" s="27">
        <v>0</v>
      </c>
      <c r="D63" s="28"/>
      <c r="E63" s="40">
        <v>252</v>
      </c>
      <c r="F63" s="12"/>
      <c r="G63" s="27">
        <v>0</v>
      </c>
      <c r="H63" s="28"/>
      <c r="I63" s="8">
        <f>E63+G63</f>
        <v>252</v>
      </c>
      <c r="J63" s="22" t="str">
        <f>IF(OR(F63="(e)",H63="(e)"),"(e)"," ")</f>
        <v> </v>
      </c>
      <c r="K63" s="70"/>
      <c r="L63" s="70"/>
    </row>
    <row r="64" spans="1:12" ht="11.25">
      <c r="A64" s="21">
        <v>54</v>
      </c>
      <c r="B64" s="4" t="s">
        <v>119</v>
      </c>
      <c r="C64" s="29">
        <v>0</v>
      </c>
      <c r="D64" s="30"/>
      <c r="E64" s="40">
        <v>258</v>
      </c>
      <c r="F64" s="12"/>
      <c r="G64" s="29">
        <v>30</v>
      </c>
      <c r="H64" s="30"/>
      <c r="I64" s="8">
        <f aca="true" t="shared" si="2" ref="I64:I109">E64+G64</f>
        <v>288</v>
      </c>
      <c r="J64" s="22" t="str">
        <f>IF(OR(F64="(e)",H64="(e)"),"(e)"," ")</f>
        <v> </v>
      </c>
      <c r="K64" s="70"/>
      <c r="L64" s="70"/>
    </row>
    <row r="65" spans="1:12" ht="11.25">
      <c r="A65" s="21">
        <v>55</v>
      </c>
      <c r="B65" s="4" t="s">
        <v>51</v>
      </c>
      <c r="C65" s="29">
        <v>0</v>
      </c>
      <c r="D65" s="30"/>
      <c r="E65" s="40">
        <v>47</v>
      </c>
      <c r="F65" s="12"/>
      <c r="G65" s="29">
        <v>0</v>
      </c>
      <c r="H65" s="30"/>
      <c r="I65" s="8">
        <f t="shared" si="2"/>
        <v>47</v>
      </c>
      <c r="J65" s="22" t="str">
        <f aca="true" t="shared" si="3" ref="J65:J109">IF(OR(F65="(e)",H65="(e)"),"(e)"," ")</f>
        <v> </v>
      </c>
      <c r="K65" s="70"/>
      <c r="L65" s="70"/>
    </row>
    <row r="66" spans="1:12" ht="11.25">
      <c r="A66" s="21">
        <v>56</v>
      </c>
      <c r="B66" s="4" t="s">
        <v>52</v>
      </c>
      <c r="C66" s="29">
        <v>0</v>
      </c>
      <c r="D66" s="30"/>
      <c r="E66" s="40">
        <v>343</v>
      </c>
      <c r="F66" s="12"/>
      <c r="G66" s="29">
        <v>0</v>
      </c>
      <c r="H66" s="30"/>
      <c r="I66" s="8">
        <f t="shared" si="2"/>
        <v>343</v>
      </c>
      <c r="J66" s="22" t="str">
        <f t="shared" si="3"/>
        <v> </v>
      </c>
      <c r="K66" s="70"/>
      <c r="L66" s="70"/>
    </row>
    <row r="67" spans="1:12" ht="11.25">
      <c r="A67" s="21">
        <v>57</v>
      </c>
      <c r="B67" s="4" t="s">
        <v>53</v>
      </c>
      <c r="C67" s="29">
        <v>0</v>
      </c>
      <c r="D67" s="30"/>
      <c r="E67" s="40">
        <v>660</v>
      </c>
      <c r="F67" s="12"/>
      <c r="G67" s="29">
        <v>58</v>
      </c>
      <c r="H67" s="30"/>
      <c r="I67" s="8">
        <f t="shared" si="2"/>
        <v>718</v>
      </c>
      <c r="J67" s="22" t="str">
        <f t="shared" si="3"/>
        <v> </v>
      </c>
      <c r="K67" s="70"/>
      <c r="L67" s="70"/>
    </row>
    <row r="68" spans="1:12" ht="11.25">
      <c r="A68" s="21">
        <v>58</v>
      </c>
      <c r="B68" s="4" t="s">
        <v>54</v>
      </c>
      <c r="C68" s="29">
        <v>0</v>
      </c>
      <c r="D68" s="30" t="s">
        <v>100</v>
      </c>
      <c r="E68" s="40">
        <v>221</v>
      </c>
      <c r="F68" s="12" t="s">
        <v>100</v>
      </c>
      <c r="G68" s="29">
        <v>0</v>
      </c>
      <c r="H68" s="30" t="s">
        <v>100</v>
      </c>
      <c r="I68" s="8">
        <f t="shared" si="2"/>
        <v>221</v>
      </c>
      <c r="J68" s="22" t="str">
        <f t="shared" si="3"/>
        <v>(e)</v>
      </c>
      <c r="K68" s="70"/>
      <c r="L68" s="70"/>
    </row>
    <row r="69" spans="1:12" ht="11.25">
      <c r="A69" s="21">
        <v>59</v>
      </c>
      <c r="B69" s="4" t="s">
        <v>55</v>
      </c>
      <c r="C69" s="29">
        <v>138</v>
      </c>
      <c r="D69" s="30"/>
      <c r="E69" s="40">
        <v>3003</v>
      </c>
      <c r="F69" s="12"/>
      <c r="G69" s="29">
        <v>24</v>
      </c>
      <c r="H69" s="30"/>
      <c r="I69" s="8">
        <f t="shared" si="2"/>
        <v>3027</v>
      </c>
      <c r="J69" s="22" t="str">
        <f t="shared" si="3"/>
        <v> </v>
      </c>
      <c r="K69" s="70"/>
      <c r="L69" s="70"/>
    </row>
    <row r="70" spans="1:12" ht="11.25">
      <c r="A70" s="21">
        <v>60</v>
      </c>
      <c r="B70" s="4" t="s">
        <v>56</v>
      </c>
      <c r="C70" s="29">
        <v>15</v>
      </c>
      <c r="D70" s="30"/>
      <c r="E70" s="40">
        <v>691</v>
      </c>
      <c r="F70" s="12"/>
      <c r="G70" s="29">
        <v>0</v>
      </c>
      <c r="H70" s="30"/>
      <c r="I70" s="8">
        <f t="shared" si="2"/>
        <v>691</v>
      </c>
      <c r="J70" s="22" t="str">
        <f t="shared" si="3"/>
        <v> </v>
      </c>
      <c r="K70" s="70"/>
      <c r="L70" s="70"/>
    </row>
    <row r="71" spans="1:12" ht="11.25">
      <c r="A71" s="21">
        <v>61</v>
      </c>
      <c r="B71" s="4" t="s">
        <v>57</v>
      </c>
      <c r="C71" s="29">
        <v>0</v>
      </c>
      <c r="D71" s="30"/>
      <c r="E71" s="40">
        <v>137</v>
      </c>
      <c r="F71" s="12"/>
      <c r="G71" s="29">
        <v>0</v>
      </c>
      <c r="H71" s="30"/>
      <c r="I71" s="8">
        <f t="shared" si="2"/>
        <v>137</v>
      </c>
      <c r="J71" s="22" t="str">
        <f t="shared" si="3"/>
        <v> </v>
      </c>
      <c r="K71" s="70"/>
      <c r="L71" s="70"/>
    </row>
    <row r="72" spans="1:12" ht="11.25">
      <c r="A72" s="21">
        <v>62</v>
      </c>
      <c r="B72" s="4" t="s">
        <v>120</v>
      </c>
      <c r="C72" s="29">
        <v>15</v>
      </c>
      <c r="D72" s="30"/>
      <c r="E72" s="40">
        <v>954</v>
      </c>
      <c r="F72" s="12"/>
      <c r="G72" s="29">
        <v>0</v>
      </c>
      <c r="H72" s="30"/>
      <c r="I72" s="8">
        <f t="shared" si="2"/>
        <v>954</v>
      </c>
      <c r="J72" s="22" t="str">
        <f t="shared" si="3"/>
        <v> </v>
      </c>
      <c r="K72" s="70"/>
      <c r="L72" s="70"/>
    </row>
    <row r="73" spans="1:12" ht="11.25">
      <c r="A73" s="21">
        <v>63</v>
      </c>
      <c r="B73" s="4" t="s">
        <v>121</v>
      </c>
      <c r="C73" s="29">
        <v>88</v>
      </c>
      <c r="D73" s="30"/>
      <c r="E73" s="40">
        <v>132</v>
      </c>
      <c r="F73" s="12"/>
      <c r="G73" s="29">
        <v>0</v>
      </c>
      <c r="H73" s="30"/>
      <c r="I73" s="8">
        <f t="shared" si="2"/>
        <v>132</v>
      </c>
      <c r="J73" s="22" t="str">
        <f t="shared" si="3"/>
        <v> </v>
      </c>
      <c r="K73" s="70"/>
      <c r="L73" s="70"/>
    </row>
    <row r="74" spans="1:12" ht="11.25">
      <c r="A74" s="21">
        <v>64</v>
      </c>
      <c r="B74" s="4" t="s">
        <v>122</v>
      </c>
      <c r="C74" s="29">
        <v>15</v>
      </c>
      <c r="D74" s="30"/>
      <c r="E74" s="40">
        <v>27</v>
      </c>
      <c r="F74" s="12"/>
      <c r="G74" s="29">
        <v>0</v>
      </c>
      <c r="H74" s="30"/>
      <c r="I74" s="8">
        <f t="shared" si="2"/>
        <v>27</v>
      </c>
      <c r="J74" s="22" t="str">
        <f t="shared" si="3"/>
        <v> </v>
      </c>
      <c r="K74" s="70"/>
      <c r="L74" s="70"/>
    </row>
    <row r="75" spans="1:12" ht="11.25">
      <c r="A75" s="21">
        <v>65</v>
      </c>
      <c r="B75" s="4" t="s">
        <v>123</v>
      </c>
      <c r="C75" s="29">
        <v>0</v>
      </c>
      <c r="D75" s="30"/>
      <c r="E75" s="40">
        <v>76</v>
      </c>
      <c r="F75" s="12"/>
      <c r="G75" s="29">
        <v>0</v>
      </c>
      <c r="H75" s="30"/>
      <c r="I75" s="8">
        <f t="shared" si="2"/>
        <v>76</v>
      </c>
      <c r="J75" s="22" t="str">
        <f t="shared" si="3"/>
        <v> </v>
      </c>
      <c r="K75" s="70"/>
      <c r="L75" s="70"/>
    </row>
    <row r="76" spans="1:12" ht="11.25">
      <c r="A76" s="21">
        <v>66</v>
      </c>
      <c r="B76" s="4" t="s">
        <v>124</v>
      </c>
      <c r="C76" s="29">
        <v>0</v>
      </c>
      <c r="D76" s="30"/>
      <c r="E76" s="40">
        <v>144</v>
      </c>
      <c r="F76" s="12"/>
      <c r="G76" s="29">
        <v>37</v>
      </c>
      <c r="H76" s="30"/>
      <c r="I76" s="8">
        <f t="shared" si="2"/>
        <v>181</v>
      </c>
      <c r="J76" s="22" t="str">
        <f t="shared" si="3"/>
        <v> </v>
      </c>
      <c r="K76" s="70"/>
      <c r="L76" s="70"/>
    </row>
    <row r="77" spans="1:12" ht="11.25">
      <c r="A77" s="21">
        <v>67</v>
      </c>
      <c r="B77" s="4" t="s">
        <v>125</v>
      </c>
      <c r="C77" s="29">
        <v>1103</v>
      </c>
      <c r="D77" s="30"/>
      <c r="E77" s="40">
        <v>1032</v>
      </c>
      <c r="F77" s="12"/>
      <c r="G77" s="29">
        <v>61</v>
      </c>
      <c r="H77" s="30"/>
      <c r="I77" s="8">
        <f t="shared" si="2"/>
        <v>1093</v>
      </c>
      <c r="J77" s="22" t="str">
        <f t="shared" si="3"/>
        <v> </v>
      </c>
      <c r="K77" s="70"/>
      <c r="L77" s="70"/>
    </row>
    <row r="78" spans="1:12" ht="11.25">
      <c r="A78" s="21">
        <v>68</v>
      </c>
      <c r="B78" s="4" t="s">
        <v>126</v>
      </c>
      <c r="C78" s="29">
        <v>450</v>
      </c>
      <c r="D78" s="30"/>
      <c r="E78" s="40">
        <v>311</v>
      </c>
      <c r="F78" s="12"/>
      <c r="G78" s="29">
        <v>0</v>
      </c>
      <c r="H78" s="30"/>
      <c r="I78" s="8">
        <f t="shared" si="2"/>
        <v>311</v>
      </c>
      <c r="J78" s="22" t="str">
        <f t="shared" si="3"/>
        <v> </v>
      </c>
      <c r="K78" s="70"/>
      <c r="L78" s="70"/>
    </row>
    <row r="79" spans="1:12" ht="11.25">
      <c r="A79" s="21">
        <v>69</v>
      </c>
      <c r="B79" s="4" t="s">
        <v>58</v>
      </c>
      <c r="C79" s="29">
        <v>76</v>
      </c>
      <c r="D79" s="30"/>
      <c r="E79" s="40">
        <v>0</v>
      </c>
      <c r="F79" s="12"/>
      <c r="G79" s="29">
        <v>0</v>
      </c>
      <c r="H79" s="30"/>
      <c r="I79" s="8">
        <f t="shared" si="2"/>
        <v>0</v>
      </c>
      <c r="J79" s="22" t="str">
        <f t="shared" si="3"/>
        <v> </v>
      </c>
      <c r="K79" s="70"/>
      <c r="L79" s="70"/>
    </row>
    <row r="80" spans="1:12" ht="11.25">
      <c r="A80" s="21">
        <v>70</v>
      </c>
      <c r="B80" s="4" t="s">
        <v>127</v>
      </c>
      <c r="C80" s="29">
        <v>0</v>
      </c>
      <c r="D80" s="30"/>
      <c r="E80" s="40">
        <v>0</v>
      </c>
      <c r="F80" s="12"/>
      <c r="G80" s="29">
        <v>0</v>
      </c>
      <c r="H80" s="30"/>
      <c r="I80" s="8">
        <f t="shared" si="2"/>
        <v>0</v>
      </c>
      <c r="J80" s="22" t="str">
        <f t="shared" si="3"/>
        <v> </v>
      </c>
      <c r="K80" s="70"/>
      <c r="L80" s="70"/>
    </row>
    <row r="81" spans="1:12" ht="11.25">
      <c r="A81" s="21">
        <v>71</v>
      </c>
      <c r="B81" s="4" t="s">
        <v>128</v>
      </c>
      <c r="C81" s="29">
        <v>0</v>
      </c>
      <c r="D81" s="30"/>
      <c r="E81" s="40">
        <v>511</v>
      </c>
      <c r="F81" s="12"/>
      <c r="G81" s="29">
        <v>0</v>
      </c>
      <c r="H81" s="30"/>
      <c r="I81" s="8">
        <f t="shared" si="2"/>
        <v>511</v>
      </c>
      <c r="J81" s="22" t="str">
        <f t="shared" si="3"/>
        <v> </v>
      </c>
      <c r="K81" s="70"/>
      <c r="L81" s="70"/>
    </row>
    <row r="82" spans="1:12" ht="11.25">
      <c r="A82" s="21">
        <v>72</v>
      </c>
      <c r="B82" s="4" t="s">
        <v>59</v>
      </c>
      <c r="C82" s="29">
        <v>0</v>
      </c>
      <c r="D82" s="30"/>
      <c r="E82" s="40">
        <v>416</v>
      </c>
      <c r="F82" s="12"/>
      <c r="G82" s="29">
        <v>0</v>
      </c>
      <c r="H82" s="30"/>
      <c r="I82" s="8">
        <f t="shared" si="2"/>
        <v>416</v>
      </c>
      <c r="J82" s="22" t="str">
        <f t="shared" si="3"/>
        <v> </v>
      </c>
      <c r="K82" s="70"/>
      <c r="L82" s="70"/>
    </row>
    <row r="83" spans="1:12" ht="11.25">
      <c r="A83" s="21">
        <v>73</v>
      </c>
      <c r="B83" s="4" t="s">
        <v>60</v>
      </c>
      <c r="C83" s="29">
        <v>0</v>
      </c>
      <c r="D83" s="30"/>
      <c r="E83" s="40">
        <v>482</v>
      </c>
      <c r="F83" s="12"/>
      <c r="G83" s="29">
        <v>0</v>
      </c>
      <c r="H83" s="30"/>
      <c r="I83" s="8">
        <f t="shared" si="2"/>
        <v>482</v>
      </c>
      <c r="J83" s="22" t="str">
        <f t="shared" si="3"/>
        <v> </v>
      </c>
      <c r="K83" s="70"/>
      <c r="L83" s="70"/>
    </row>
    <row r="84" spans="1:12" ht="11.25">
      <c r="A84" s="21">
        <v>74</v>
      </c>
      <c r="B84" s="4" t="s">
        <v>129</v>
      </c>
      <c r="C84" s="29">
        <v>0</v>
      </c>
      <c r="D84" s="30"/>
      <c r="E84" s="40">
        <v>896</v>
      </c>
      <c r="F84" s="12"/>
      <c r="G84" s="29">
        <v>0</v>
      </c>
      <c r="H84" s="30"/>
      <c r="I84" s="8">
        <f t="shared" si="2"/>
        <v>896</v>
      </c>
      <c r="J84" s="22" t="str">
        <f t="shared" si="3"/>
        <v> </v>
      </c>
      <c r="K84" s="70"/>
      <c r="L84" s="70"/>
    </row>
    <row r="85" spans="1:12" ht="11.25">
      <c r="A85" s="21">
        <v>75</v>
      </c>
      <c r="B85" s="4" t="s">
        <v>61</v>
      </c>
      <c r="C85" s="29">
        <v>2196</v>
      </c>
      <c r="D85" s="30"/>
      <c r="E85" s="40">
        <v>3713</v>
      </c>
      <c r="F85" s="12" t="s">
        <v>100</v>
      </c>
      <c r="G85" s="29">
        <v>0</v>
      </c>
      <c r="H85" s="30"/>
      <c r="I85" s="8">
        <f t="shared" si="2"/>
        <v>3713</v>
      </c>
      <c r="J85" s="22" t="str">
        <f t="shared" si="3"/>
        <v>(e)</v>
      </c>
      <c r="K85" s="70"/>
      <c r="L85" s="70"/>
    </row>
    <row r="86" spans="1:12" ht="11.25">
      <c r="A86" s="21">
        <v>76</v>
      </c>
      <c r="B86" s="4" t="s">
        <v>130</v>
      </c>
      <c r="C86" s="29">
        <v>0</v>
      </c>
      <c r="D86" s="30"/>
      <c r="E86" s="40">
        <v>1049</v>
      </c>
      <c r="F86" s="12"/>
      <c r="G86" s="29">
        <v>32</v>
      </c>
      <c r="H86" s="30"/>
      <c r="I86" s="8">
        <f t="shared" si="2"/>
        <v>1081</v>
      </c>
      <c r="J86" s="22" t="str">
        <f t="shared" si="3"/>
        <v> </v>
      </c>
      <c r="K86" s="70"/>
      <c r="L86" s="70"/>
    </row>
    <row r="87" spans="1:12" ht="11.25">
      <c r="A87" s="21">
        <v>77</v>
      </c>
      <c r="B87" s="4" t="s">
        <v>131</v>
      </c>
      <c r="C87" s="29">
        <v>60</v>
      </c>
      <c r="D87" s="30"/>
      <c r="E87" s="40">
        <v>672</v>
      </c>
      <c r="F87" s="12"/>
      <c r="G87" s="29">
        <v>0</v>
      </c>
      <c r="H87" s="30"/>
      <c r="I87" s="8">
        <f t="shared" si="2"/>
        <v>672</v>
      </c>
      <c r="J87" s="22" t="str">
        <f t="shared" si="3"/>
        <v> </v>
      </c>
      <c r="K87" s="70"/>
      <c r="L87" s="70"/>
    </row>
    <row r="88" spans="1:12" ht="11.25">
      <c r="A88" s="21">
        <v>78</v>
      </c>
      <c r="B88" s="4" t="s">
        <v>62</v>
      </c>
      <c r="C88" s="29">
        <v>120</v>
      </c>
      <c r="D88" s="30"/>
      <c r="E88" s="40">
        <v>834</v>
      </c>
      <c r="F88" s="12"/>
      <c r="G88" s="29">
        <v>107</v>
      </c>
      <c r="H88" s="30"/>
      <c r="I88" s="8">
        <f t="shared" si="2"/>
        <v>941</v>
      </c>
      <c r="J88" s="22" t="str">
        <f t="shared" si="3"/>
        <v> </v>
      </c>
      <c r="K88" s="70"/>
      <c r="L88" s="70"/>
    </row>
    <row r="89" spans="1:12" ht="11.25">
      <c r="A89" s="21">
        <v>79</v>
      </c>
      <c r="B89" s="4" t="s">
        <v>132</v>
      </c>
      <c r="C89" s="29">
        <v>0</v>
      </c>
      <c r="D89" s="30"/>
      <c r="E89" s="40">
        <v>111</v>
      </c>
      <c r="F89" s="12"/>
      <c r="G89" s="29">
        <v>0</v>
      </c>
      <c r="H89" s="30"/>
      <c r="I89" s="8">
        <f t="shared" si="2"/>
        <v>111</v>
      </c>
      <c r="J89" s="22" t="str">
        <f t="shared" si="3"/>
        <v> </v>
      </c>
      <c r="K89" s="70"/>
      <c r="L89" s="70"/>
    </row>
    <row r="90" spans="1:12" ht="11.25">
      <c r="A90" s="21">
        <v>80</v>
      </c>
      <c r="B90" s="4" t="s">
        <v>63</v>
      </c>
      <c r="C90" s="29">
        <v>61</v>
      </c>
      <c r="D90" s="30"/>
      <c r="E90" s="40">
        <v>22</v>
      </c>
      <c r="F90" s="12"/>
      <c r="G90" s="29">
        <v>15</v>
      </c>
      <c r="H90" s="30"/>
      <c r="I90" s="8">
        <f t="shared" si="2"/>
        <v>37</v>
      </c>
      <c r="J90" s="22" t="str">
        <f t="shared" si="3"/>
        <v> </v>
      </c>
      <c r="K90" s="70"/>
      <c r="L90" s="70"/>
    </row>
    <row r="91" spans="1:12" ht="11.25">
      <c r="A91" s="21">
        <v>81</v>
      </c>
      <c r="B91" s="4" t="s">
        <v>64</v>
      </c>
      <c r="C91" s="29">
        <v>0</v>
      </c>
      <c r="D91" s="30"/>
      <c r="E91" s="40">
        <v>148</v>
      </c>
      <c r="F91" s="12"/>
      <c r="G91" s="29">
        <v>0</v>
      </c>
      <c r="H91" s="30"/>
      <c r="I91" s="8">
        <f t="shared" si="2"/>
        <v>148</v>
      </c>
      <c r="J91" s="22" t="str">
        <f t="shared" si="3"/>
        <v> </v>
      </c>
      <c r="K91" s="70"/>
      <c r="L91" s="70"/>
    </row>
    <row r="92" spans="1:12" ht="11.25">
      <c r="A92" s="21">
        <v>82</v>
      </c>
      <c r="B92" s="4" t="s">
        <v>133</v>
      </c>
      <c r="C92" s="29">
        <v>0</v>
      </c>
      <c r="D92" s="30"/>
      <c r="E92" s="40">
        <v>40</v>
      </c>
      <c r="F92" s="12"/>
      <c r="G92" s="29">
        <v>0</v>
      </c>
      <c r="H92" s="30"/>
      <c r="I92" s="8">
        <f t="shared" si="2"/>
        <v>40</v>
      </c>
      <c r="J92" s="22" t="str">
        <f t="shared" si="3"/>
        <v> </v>
      </c>
      <c r="K92" s="70"/>
      <c r="L92" s="70"/>
    </row>
    <row r="93" spans="1:12" ht="11.25">
      <c r="A93" s="21">
        <v>83</v>
      </c>
      <c r="B93" s="4" t="s">
        <v>65</v>
      </c>
      <c r="C93" s="29">
        <v>206</v>
      </c>
      <c r="D93" s="30"/>
      <c r="E93" s="40">
        <v>241</v>
      </c>
      <c r="F93" s="12"/>
      <c r="G93" s="29">
        <v>50</v>
      </c>
      <c r="H93" s="30"/>
      <c r="I93" s="8">
        <f t="shared" si="2"/>
        <v>291</v>
      </c>
      <c r="J93" s="22" t="str">
        <f t="shared" si="3"/>
        <v> </v>
      </c>
      <c r="K93" s="70"/>
      <c r="L93" s="70"/>
    </row>
    <row r="94" spans="1:12" ht="11.25">
      <c r="A94" s="21">
        <v>84</v>
      </c>
      <c r="B94" s="4" t="s">
        <v>66</v>
      </c>
      <c r="C94" s="29">
        <v>43</v>
      </c>
      <c r="D94" s="30"/>
      <c r="E94" s="40">
        <v>183</v>
      </c>
      <c r="F94" s="12"/>
      <c r="G94" s="29">
        <v>0</v>
      </c>
      <c r="H94" s="30"/>
      <c r="I94" s="8">
        <f t="shared" si="2"/>
        <v>183</v>
      </c>
      <c r="J94" s="22" t="str">
        <f t="shared" si="3"/>
        <v> </v>
      </c>
      <c r="K94" s="70"/>
      <c r="L94" s="70"/>
    </row>
    <row r="95" spans="1:12" ht="11.25">
      <c r="A95" s="21">
        <v>85</v>
      </c>
      <c r="B95" s="4" t="s">
        <v>67</v>
      </c>
      <c r="C95" s="29">
        <v>0</v>
      </c>
      <c r="D95" s="30"/>
      <c r="E95" s="40">
        <v>66</v>
      </c>
      <c r="F95" s="12"/>
      <c r="G95" s="29">
        <v>0</v>
      </c>
      <c r="H95" s="30"/>
      <c r="I95" s="8">
        <f t="shared" si="2"/>
        <v>66</v>
      </c>
      <c r="J95" s="22" t="str">
        <f t="shared" si="3"/>
        <v> </v>
      </c>
      <c r="K95" s="70"/>
      <c r="L95" s="70"/>
    </row>
    <row r="96" spans="1:12" ht="11.25">
      <c r="A96" s="21">
        <v>86</v>
      </c>
      <c r="B96" s="4" t="s">
        <v>68</v>
      </c>
      <c r="C96" s="29">
        <v>0</v>
      </c>
      <c r="D96" s="30"/>
      <c r="E96" s="40">
        <v>39</v>
      </c>
      <c r="F96" s="12"/>
      <c r="G96" s="29">
        <v>68</v>
      </c>
      <c r="H96" s="30"/>
      <c r="I96" s="8">
        <f t="shared" si="2"/>
        <v>107</v>
      </c>
      <c r="J96" s="22" t="str">
        <f t="shared" si="3"/>
        <v> </v>
      </c>
      <c r="K96" s="70"/>
      <c r="L96" s="70"/>
    </row>
    <row r="97" spans="1:12" ht="11.25">
      <c r="A97" s="21">
        <v>87</v>
      </c>
      <c r="B97" s="4" t="s">
        <v>134</v>
      </c>
      <c r="C97" s="29">
        <v>20</v>
      </c>
      <c r="D97" s="30"/>
      <c r="E97" s="40">
        <v>52</v>
      </c>
      <c r="F97" s="12"/>
      <c r="G97" s="29">
        <v>8</v>
      </c>
      <c r="H97" s="30"/>
      <c r="I97" s="8">
        <f t="shared" si="2"/>
        <v>60</v>
      </c>
      <c r="J97" s="22" t="str">
        <f t="shared" si="3"/>
        <v> </v>
      </c>
      <c r="K97" s="70"/>
      <c r="L97" s="70"/>
    </row>
    <row r="98" spans="1:12" ht="11.25">
      <c r="A98" s="21">
        <v>88</v>
      </c>
      <c r="B98" s="4" t="s">
        <v>69</v>
      </c>
      <c r="C98" s="29">
        <v>0</v>
      </c>
      <c r="D98" s="30"/>
      <c r="E98" s="40">
        <v>244</v>
      </c>
      <c r="F98" s="12"/>
      <c r="G98" s="29">
        <v>0</v>
      </c>
      <c r="H98" s="30"/>
      <c r="I98" s="8">
        <f t="shared" si="2"/>
        <v>244</v>
      </c>
      <c r="J98" s="22" t="str">
        <f t="shared" si="3"/>
        <v> </v>
      </c>
      <c r="K98" s="70"/>
      <c r="L98" s="70"/>
    </row>
    <row r="99" spans="1:12" ht="11.25">
      <c r="A99" s="21">
        <v>89</v>
      </c>
      <c r="B99" s="4" t="s">
        <v>70</v>
      </c>
      <c r="C99" s="29">
        <v>0</v>
      </c>
      <c r="D99" s="30"/>
      <c r="E99" s="40">
        <v>318</v>
      </c>
      <c r="F99" s="12"/>
      <c r="G99" s="29">
        <v>0</v>
      </c>
      <c r="H99" s="30"/>
      <c r="I99" s="8">
        <f t="shared" si="2"/>
        <v>318</v>
      </c>
      <c r="J99" s="22" t="str">
        <f t="shared" si="3"/>
        <v> </v>
      </c>
      <c r="K99" s="70"/>
      <c r="L99" s="70"/>
    </row>
    <row r="100" spans="1:12" ht="11.25">
      <c r="A100" s="21">
        <v>90</v>
      </c>
      <c r="B100" s="4" t="s">
        <v>71</v>
      </c>
      <c r="C100" s="29">
        <v>0</v>
      </c>
      <c r="D100" s="30" t="s">
        <v>100</v>
      </c>
      <c r="E100" s="40">
        <v>142</v>
      </c>
      <c r="F100" s="12" t="s">
        <v>100</v>
      </c>
      <c r="G100" s="29">
        <v>0</v>
      </c>
      <c r="H100" s="30" t="s">
        <v>100</v>
      </c>
      <c r="I100" s="8">
        <f t="shared" si="2"/>
        <v>142</v>
      </c>
      <c r="J100" s="22" t="str">
        <f t="shared" si="3"/>
        <v>(e)</v>
      </c>
      <c r="K100" s="70"/>
      <c r="L100" s="70"/>
    </row>
    <row r="101" spans="1:12" ht="11.25">
      <c r="A101" s="21">
        <v>91</v>
      </c>
      <c r="B101" s="4" t="s">
        <v>72</v>
      </c>
      <c r="C101" s="29">
        <v>0</v>
      </c>
      <c r="D101" s="30"/>
      <c r="E101" s="40">
        <v>1211</v>
      </c>
      <c r="F101" s="12"/>
      <c r="G101" s="29">
        <v>18</v>
      </c>
      <c r="H101" s="30"/>
      <c r="I101" s="8">
        <f t="shared" si="2"/>
        <v>1229</v>
      </c>
      <c r="J101" s="22" t="str">
        <f t="shared" si="3"/>
        <v> </v>
      </c>
      <c r="K101" s="70"/>
      <c r="L101" s="70"/>
    </row>
    <row r="102" spans="1:12" ht="11.25">
      <c r="A102" s="21">
        <v>92</v>
      </c>
      <c r="B102" s="4" t="s">
        <v>135</v>
      </c>
      <c r="C102" s="29">
        <v>975</v>
      </c>
      <c r="D102" s="30"/>
      <c r="E102" s="40">
        <v>1460</v>
      </c>
      <c r="F102" s="12"/>
      <c r="G102" s="29">
        <v>30</v>
      </c>
      <c r="H102" s="30"/>
      <c r="I102" s="8">
        <f t="shared" si="2"/>
        <v>1490</v>
      </c>
      <c r="J102" s="22" t="str">
        <f t="shared" si="3"/>
        <v> </v>
      </c>
      <c r="K102" s="70"/>
      <c r="L102" s="70"/>
    </row>
    <row r="103" spans="1:12" ht="11.25">
      <c r="A103" s="21">
        <v>93</v>
      </c>
      <c r="B103" s="4" t="s">
        <v>136</v>
      </c>
      <c r="C103" s="29">
        <v>0</v>
      </c>
      <c r="D103" s="30"/>
      <c r="E103" s="40">
        <v>837</v>
      </c>
      <c r="F103" s="12"/>
      <c r="G103" s="29">
        <v>0</v>
      </c>
      <c r="H103" s="30"/>
      <c r="I103" s="8">
        <f t="shared" si="2"/>
        <v>837</v>
      </c>
      <c r="J103" s="22" t="str">
        <f t="shared" si="3"/>
        <v> </v>
      </c>
      <c r="K103" s="70"/>
      <c r="L103" s="70"/>
    </row>
    <row r="104" spans="1:12" ht="11.25">
      <c r="A104" s="21">
        <v>94</v>
      </c>
      <c r="B104" s="4" t="s">
        <v>137</v>
      </c>
      <c r="C104" s="29">
        <v>0</v>
      </c>
      <c r="D104" s="30"/>
      <c r="E104" s="40">
        <v>1004</v>
      </c>
      <c r="F104" s="12"/>
      <c r="G104" s="29">
        <v>35</v>
      </c>
      <c r="H104" s="30"/>
      <c r="I104" s="8">
        <f t="shared" si="2"/>
        <v>1039</v>
      </c>
      <c r="J104" s="22" t="str">
        <f t="shared" si="3"/>
        <v> </v>
      </c>
      <c r="K104" s="70"/>
      <c r="L104" s="70"/>
    </row>
    <row r="105" spans="1:12" ht="11.25">
      <c r="A105" s="18">
        <v>95</v>
      </c>
      <c r="B105" s="24" t="s">
        <v>138</v>
      </c>
      <c r="C105" s="32">
        <v>0</v>
      </c>
      <c r="D105" s="33"/>
      <c r="E105" s="41">
        <v>760</v>
      </c>
      <c r="F105" s="37"/>
      <c r="G105" s="32">
        <v>41</v>
      </c>
      <c r="H105" s="33"/>
      <c r="I105" s="26">
        <f t="shared" si="2"/>
        <v>801</v>
      </c>
      <c r="J105" s="23" t="str">
        <f t="shared" si="3"/>
        <v> </v>
      </c>
      <c r="K105" s="70"/>
      <c r="L105" s="70"/>
    </row>
    <row r="106" spans="1:12" ht="11.25">
      <c r="A106" s="21">
        <v>971</v>
      </c>
      <c r="B106" s="4" t="s">
        <v>73</v>
      </c>
      <c r="C106" s="29">
        <v>456</v>
      </c>
      <c r="D106" s="30"/>
      <c r="E106" s="40">
        <v>78</v>
      </c>
      <c r="F106" s="12"/>
      <c r="G106" s="29">
        <v>0</v>
      </c>
      <c r="H106" s="30"/>
      <c r="I106" s="8">
        <f t="shared" si="2"/>
        <v>78</v>
      </c>
      <c r="J106" s="22" t="str">
        <f t="shared" si="3"/>
        <v> </v>
      </c>
      <c r="K106" s="70"/>
      <c r="L106" s="70"/>
    </row>
    <row r="107" spans="1:12" ht="11.25">
      <c r="A107" s="21">
        <v>972</v>
      </c>
      <c r="B107" s="4" t="s">
        <v>74</v>
      </c>
      <c r="C107" s="29">
        <v>480</v>
      </c>
      <c r="D107" s="30"/>
      <c r="E107" s="40">
        <v>30</v>
      </c>
      <c r="F107" s="16"/>
      <c r="G107" s="29">
        <v>0</v>
      </c>
      <c r="H107" s="30"/>
      <c r="I107" s="8">
        <f t="shared" si="2"/>
        <v>30</v>
      </c>
      <c r="J107" s="22" t="str">
        <f t="shared" si="3"/>
        <v> </v>
      </c>
      <c r="K107" s="70"/>
      <c r="L107" s="70"/>
    </row>
    <row r="108" spans="1:12" ht="11.25">
      <c r="A108" s="21">
        <v>973</v>
      </c>
      <c r="B108" s="4" t="s">
        <v>139</v>
      </c>
      <c r="C108" s="29">
        <v>95</v>
      </c>
      <c r="D108" s="30"/>
      <c r="E108" s="40">
        <v>0</v>
      </c>
      <c r="F108" s="16"/>
      <c r="G108" s="29">
        <v>0</v>
      </c>
      <c r="H108" s="30"/>
      <c r="I108" s="8">
        <f t="shared" si="2"/>
        <v>0</v>
      </c>
      <c r="J108" s="22" t="str">
        <f t="shared" si="3"/>
        <v> </v>
      </c>
      <c r="K108" s="70"/>
      <c r="L108" s="70"/>
    </row>
    <row r="109" spans="1:12" ht="11.25">
      <c r="A109" s="18">
        <v>974</v>
      </c>
      <c r="B109" s="24" t="s">
        <v>75</v>
      </c>
      <c r="C109" s="32">
        <v>1484</v>
      </c>
      <c r="D109" s="33"/>
      <c r="E109" s="41">
        <v>80</v>
      </c>
      <c r="F109" s="37"/>
      <c r="G109" s="32">
        <v>0</v>
      </c>
      <c r="H109" s="33"/>
      <c r="I109" s="26">
        <f t="shared" si="2"/>
        <v>80</v>
      </c>
      <c r="J109" s="23" t="str">
        <f t="shared" si="3"/>
        <v> </v>
      </c>
      <c r="K109" s="70"/>
      <c r="L109" s="70"/>
    </row>
    <row r="110" spans="4:8" ht="11.25">
      <c r="D110" s="10"/>
      <c r="E110" s="4"/>
      <c r="F110" s="10"/>
      <c r="G110" s="4"/>
      <c r="H110" s="10"/>
    </row>
    <row r="111" spans="1:10" ht="11.25">
      <c r="A111" s="554" t="s">
        <v>78</v>
      </c>
      <c r="B111" s="555"/>
      <c r="C111" s="48">
        <f>SUM(C6:C105)</f>
        <v>7601</v>
      </c>
      <c r="D111" s="20"/>
      <c r="E111" s="45">
        <f>SUM(E6:E105)</f>
        <v>37104</v>
      </c>
      <c r="F111" s="36"/>
      <c r="G111" s="48">
        <f>SUM(G6:G105)</f>
        <v>1690</v>
      </c>
      <c r="H111" s="20"/>
      <c r="I111" s="45">
        <f>SUM(I6:I105)</f>
        <v>38794</v>
      </c>
      <c r="J111" s="20"/>
    </row>
    <row r="112" spans="1:10" ht="12.75" customHeight="1">
      <c r="A112" s="586" t="s">
        <v>95</v>
      </c>
      <c r="B112" s="587"/>
      <c r="C112" s="49">
        <f>SUM(C106:C109)</f>
        <v>2515</v>
      </c>
      <c r="D112" s="22"/>
      <c r="E112" s="46">
        <f>SUM(E106:E109)</f>
        <v>188</v>
      </c>
      <c r="F112" s="12"/>
      <c r="G112" s="49">
        <f>SUM(G106:G109)</f>
        <v>0</v>
      </c>
      <c r="H112" s="22"/>
      <c r="I112" s="46">
        <f>SUM(I106:I109)</f>
        <v>188</v>
      </c>
      <c r="J112" s="22"/>
    </row>
    <row r="113" spans="1:10" ht="17.25" customHeight="1">
      <c r="A113" s="551" t="s">
        <v>79</v>
      </c>
      <c r="B113" s="552"/>
      <c r="C113" s="50">
        <f>C111+C112</f>
        <v>10116</v>
      </c>
      <c r="D113" s="23"/>
      <c r="E113" s="47">
        <f>E111+E112</f>
        <v>37292</v>
      </c>
      <c r="F113" s="37"/>
      <c r="G113" s="50">
        <f>G111+G112</f>
        <v>1690</v>
      </c>
      <c r="H113" s="23"/>
      <c r="I113" s="47">
        <f>I111+I112</f>
        <v>38982</v>
      </c>
      <c r="J113" s="23"/>
    </row>
    <row r="114" spans="1:8" ht="11.25">
      <c r="A114" s="557" t="s">
        <v>84</v>
      </c>
      <c r="B114" s="557"/>
      <c r="C114" s="4"/>
      <c r="D114" s="10"/>
      <c r="E114" s="4"/>
      <c r="F114" s="10"/>
      <c r="G114" s="4"/>
      <c r="H114" s="10"/>
    </row>
    <row r="115" spans="1:8" ht="11.25">
      <c r="A115" s="4"/>
      <c r="B115" s="11"/>
      <c r="C115" s="13"/>
      <c r="D115" s="14"/>
      <c r="E115" s="13"/>
      <c r="F115" s="14"/>
      <c r="G115" s="13"/>
      <c r="H115" s="14"/>
    </row>
    <row r="116" spans="1:8" ht="11.25">
      <c r="A116" s="4"/>
      <c r="B116" s="11"/>
      <c r="C116" s="11"/>
      <c r="D116" s="15"/>
      <c r="E116" s="11"/>
      <c r="F116" s="15"/>
      <c r="G116" s="11"/>
      <c r="H116" s="15"/>
    </row>
    <row r="117" spans="1:8" ht="11.25">
      <c r="A117" s="4"/>
      <c r="B117" s="4"/>
      <c r="C117" s="4"/>
      <c r="D117" s="10"/>
      <c r="E117" s="4"/>
      <c r="F117" s="10"/>
      <c r="G117" s="4"/>
      <c r="H117" s="10"/>
    </row>
    <row r="118" spans="1:8" ht="11.25">
      <c r="A118" s="4"/>
      <c r="B118" s="4"/>
      <c r="C118" s="6"/>
      <c r="D118" s="16"/>
      <c r="E118" s="6"/>
      <c r="F118" s="10"/>
      <c r="G118" s="6"/>
      <c r="H118" s="16"/>
    </row>
    <row r="119" spans="1:8" ht="11.25">
      <c r="A119" s="4"/>
      <c r="B119" s="4"/>
      <c r="C119" s="6"/>
      <c r="D119" s="16"/>
      <c r="E119" s="6"/>
      <c r="F119" s="10"/>
      <c r="G119" s="6"/>
      <c r="H119" s="16"/>
    </row>
    <row r="120" spans="1:8" ht="11.25">
      <c r="A120" s="4"/>
      <c r="B120" s="4"/>
      <c r="C120" s="6"/>
      <c r="D120" s="16"/>
      <c r="E120" s="6"/>
      <c r="F120" s="10"/>
      <c r="G120" s="6"/>
      <c r="H120" s="16"/>
    </row>
    <row r="121" spans="1:8" ht="11.25">
      <c r="A121" s="4"/>
      <c r="B121" s="4"/>
      <c r="C121" s="6"/>
      <c r="D121" s="16"/>
      <c r="E121" s="6"/>
      <c r="F121" s="10"/>
      <c r="G121" s="6"/>
      <c r="H121" s="16"/>
    </row>
    <row r="122" spans="1:8" ht="11.25">
      <c r="A122" s="4"/>
      <c r="B122" s="4"/>
      <c r="C122" s="6"/>
      <c r="D122" s="16"/>
      <c r="E122" s="6"/>
      <c r="F122" s="10"/>
      <c r="G122" s="6"/>
      <c r="H122" s="16"/>
    </row>
    <row r="123" spans="1:8" ht="11.25">
      <c r="A123" s="4"/>
      <c r="B123" s="4"/>
      <c r="C123" s="6"/>
      <c r="D123" s="16"/>
      <c r="E123" s="6"/>
      <c r="F123" s="10"/>
      <c r="G123" s="6"/>
      <c r="H123" s="16"/>
    </row>
    <row r="124" spans="1:8" ht="11.25">
      <c r="A124" s="4"/>
      <c r="B124" s="4"/>
      <c r="C124" s="6"/>
      <c r="D124" s="16"/>
      <c r="E124" s="6"/>
      <c r="F124" s="10"/>
      <c r="G124" s="6"/>
      <c r="H124" s="16"/>
    </row>
    <row r="125" spans="1:8" ht="11.25">
      <c r="A125" s="4"/>
      <c r="B125" s="4"/>
      <c r="C125" s="6"/>
      <c r="D125" s="16"/>
      <c r="E125" s="6"/>
      <c r="F125" s="10"/>
      <c r="G125" s="6"/>
      <c r="H125" s="16"/>
    </row>
    <row r="126" spans="1:8" ht="11.25">
      <c r="A126" s="4"/>
      <c r="B126" s="4"/>
      <c r="C126" s="6"/>
      <c r="D126" s="16"/>
      <c r="E126" s="6"/>
      <c r="F126" s="10"/>
      <c r="G126" s="6"/>
      <c r="H126" s="16"/>
    </row>
    <row r="127" spans="1:8" ht="11.25">
      <c r="A127" s="4"/>
      <c r="B127" s="4"/>
      <c r="C127" s="6"/>
      <c r="D127" s="16"/>
      <c r="E127" s="6"/>
      <c r="F127" s="10"/>
      <c r="G127" s="6"/>
      <c r="H127" s="16"/>
    </row>
    <row r="128" spans="1:8" ht="11.25">
      <c r="A128" s="4"/>
      <c r="B128" s="4"/>
      <c r="C128" s="6"/>
      <c r="D128" s="16"/>
      <c r="E128" s="6"/>
      <c r="F128" s="10"/>
      <c r="G128" s="6"/>
      <c r="H128" s="16"/>
    </row>
    <row r="129" spans="1:8" ht="11.25">
      <c r="A129" s="4"/>
      <c r="B129" s="4"/>
      <c r="C129" s="6"/>
      <c r="D129" s="16"/>
      <c r="E129" s="6"/>
      <c r="F129" s="10"/>
      <c r="G129" s="6"/>
      <c r="H129" s="16"/>
    </row>
    <row r="130" spans="1:8" ht="11.25">
      <c r="A130" s="4"/>
      <c r="B130" s="4"/>
      <c r="C130" s="6"/>
      <c r="D130" s="16"/>
      <c r="E130" s="6"/>
      <c r="F130" s="10"/>
      <c r="G130" s="6"/>
      <c r="H130" s="16"/>
    </row>
    <row r="131" spans="1:8" ht="11.25">
      <c r="A131" s="4"/>
      <c r="B131" s="4"/>
      <c r="C131" s="6"/>
      <c r="D131" s="16"/>
      <c r="E131" s="6"/>
      <c r="F131" s="10"/>
      <c r="G131" s="6"/>
      <c r="H131" s="16"/>
    </row>
    <row r="132" spans="1:8" ht="11.25">
      <c r="A132" s="4"/>
      <c r="B132" s="4"/>
      <c r="C132" s="6"/>
      <c r="D132" s="16"/>
      <c r="E132" s="6"/>
      <c r="F132" s="10"/>
      <c r="G132" s="6"/>
      <c r="H132" s="16"/>
    </row>
    <row r="133" spans="1:8" ht="11.25">
      <c r="A133" s="4"/>
      <c r="B133" s="4"/>
      <c r="C133" s="6"/>
      <c r="D133" s="16"/>
      <c r="E133" s="6"/>
      <c r="F133" s="10"/>
      <c r="G133" s="6"/>
      <c r="H133" s="16"/>
    </row>
    <row r="134" spans="1:8" ht="11.25">
      <c r="A134" s="4"/>
      <c r="B134" s="4"/>
      <c r="C134" s="6"/>
      <c r="D134" s="16"/>
      <c r="E134" s="6"/>
      <c r="F134" s="10"/>
      <c r="G134" s="6"/>
      <c r="H134" s="16"/>
    </row>
    <row r="135" spans="1:8" ht="11.25">
      <c r="A135" s="4"/>
      <c r="B135" s="4"/>
      <c r="C135" s="6"/>
      <c r="D135" s="16"/>
      <c r="E135" s="6"/>
      <c r="F135" s="10"/>
      <c r="G135" s="6"/>
      <c r="H135" s="16"/>
    </row>
    <row r="136" spans="1:8" ht="11.25">
      <c r="A136" s="4"/>
      <c r="B136" s="4"/>
      <c r="C136" s="6"/>
      <c r="D136" s="16"/>
      <c r="E136" s="6"/>
      <c r="F136" s="10"/>
      <c r="G136" s="6"/>
      <c r="H136" s="16"/>
    </row>
    <row r="137" spans="1:8" ht="11.25">
      <c r="A137" s="4"/>
      <c r="B137" s="4"/>
      <c r="C137" s="6"/>
      <c r="D137" s="16"/>
      <c r="E137" s="6"/>
      <c r="F137" s="10"/>
      <c r="G137" s="6"/>
      <c r="H137" s="16"/>
    </row>
    <row r="138" spans="1:8" ht="11.25">
      <c r="A138" s="4"/>
      <c r="B138" s="4"/>
      <c r="C138" s="6"/>
      <c r="D138" s="16"/>
      <c r="E138" s="6"/>
      <c r="F138" s="10"/>
      <c r="G138" s="6"/>
      <c r="H138" s="16"/>
    </row>
    <row r="139" spans="1:8" ht="11.25">
      <c r="A139" s="4"/>
      <c r="B139" s="4"/>
      <c r="C139" s="6"/>
      <c r="D139" s="16"/>
      <c r="E139" s="6"/>
      <c r="F139" s="10"/>
      <c r="G139" s="6"/>
      <c r="H139" s="16"/>
    </row>
    <row r="140" spans="1:8" ht="11.25">
      <c r="A140" s="4"/>
      <c r="B140" s="4"/>
      <c r="C140" s="4"/>
      <c r="D140" s="10"/>
      <c r="E140" s="4"/>
      <c r="F140" s="10"/>
      <c r="G140" s="4"/>
      <c r="H140" s="10"/>
    </row>
    <row r="141" spans="1:8" ht="11.25">
      <c r="A141" s="4"/>
      <c r="B141" s="4"/>
      <c r="C141" s="4"/>
      <c r="D141" s="10"/>
      <c r="E141" s="4"/>
      <c r="F141" s="10"/>
      <c r="G141" s="4"/>
      <c r="H141" s="10"/>
    </row>
    <row r="142" spans="1:8" ht="11.25">
      <c r="A142" s="4"/>
      <c r="B142" s="4"/>
      <c r="C142" s="4"/>
      <c r="D142" s="10"/>
      <c r="E142" s="4"/>
      <c r="F142" s="10"/>
      <c r="G142" s="4"/>
      <c r="H142" s="10"/>
    </row>
    <row r="143" spans="1:8" ht="11.25">
      <c r="A143" s="4"/>
      <c r="B143" s="4"/>
      <c r="C143" s="4"/>
      <c r="D143" s="10"/>
      <c r="E143" s="4"/>
      <c r="F143" s="10"/>
      <c r="G143" s="4"/>
      <c r="H143" s="10"/>
    </row>
    <row r="144" spans="1:8" ht="11.25">
      <c r="A144" s="4"/>
      <c r="B144" s="4"/>
      <c r="C144" s="4"/>
      <c r="D144" s="10"/>
      <c r="E144" s="4"/>
      <c r="F144" s="10"/>
      <c r="G144" s="4"/>
      <c r="H144" s="10"/>
    </row>
    <row r="145" spans="1:8" ht="11.25">
      <c r="A145" s="4"/>
      <c r="B145" s="4"/>
      <c r="C145" s="8"/>
      <c r="D145" s="12"/>
      <c r="E145" s="8"/>
      <c r="F145" s="12"/>
      <c r="G145" s="8"/>
      <c r="H145" s="12"/>
    </row>
    <row r="146" spans="3:6" ht="11.25">
      <c r="C146" s="4"/>
      <c r="F146" s="10"/>
    </row>
    <row r="147" spans="3:6" ht="11.25">
      <c r="C147" s="4"/>
      <c r="F147" s="10"/>
    </row>
    <row r="148" spans="3:6" ht="11.25">
      <c r="C148" s="4"/>
      <c r="F148" s="10"/>
    </row>
    <row r="149" spans="3:6" ht="11.25">
      <c r="C149" s="4"/>
      <c r="F149" s="10"/>
    </row>
    <row r="150" spans="3:6" ht="11.25">
      <c r="C150" s="4"/>
      <c r="F150" s="10"/>
    </row>
    <row r="151" spans="3:6" ht="11.25">
      <c r="C151" s="4"/>
      <c r="F151" s="10"/>
    </row>
    <row r="152" spans="3:6" ht="11.25">
      <c r="C152" s="4"/>
      <c r="F152" s="10"/>
    </row>
    <row r="153" spans="3:6" ht="11.25">
      <c r="C153" s="4"/>
      <c r="F153" s="10"/>
    </row>
    <row r="154" spans="3:6" ht="11.25">
      <c r="C154" s="4"/>
      <c r="F154" s="10"/>
    </row>
    <row r="155" spans="3:6" ht="11.25">
      <c r="C155" s="4"/>
      <c r="F155" s="10"/>
    </row>
    <row r="156" spans="3:6" ht="11.25">
      <c r="C156" s="4"/>
      <c r="F156" s="10"/>
    </row>
    <row r="157" spans="3:6" ht="11.25">
      <c r="C157" s="4"/>
      <c r="F157" s="10"/>
    </row>
    <row r="158" spans="3:6" ht="11.25">
      <c r="C158" s="4"/>
      <c r="F158" s="10"/>
    </row>
    <row r="159" spans="3:6" ht="11.25">
      <c r="C159" s="4"/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</sheetData>
  <sheetProtection/>
  <mergeCells count="18">
    <mergeCell ref="G5:H5"/>
    <mergeCell ref="C3:D5"/>
    <mergeCell ref="C61:D62"/>
    <mergeCell ref="E62:F62"/>
    <mergeCell ref="E3:H4"/>
    <mergeCell ref="G62:H62"/>
    <mergeCell ref="E61:H61"/>
    <mergeCell ref="E5:F5"/>
    <mergeCell ref="A1:J1"/>
    <mergeCell ref="A111:B111"/>
    <mergeCell ref="A3:B5"/>
    <mergeCell ref="A114:B114"/>
    <mergeCell ref="A61:B62"/>
    <mergeCell ref="A112:B112"/>
    <mergeCell ref="A113:B113"/>
    <mergeCell ref="A59:B59"/>
    <mergeCell ref="I3:J5"/>
    <mergeCell ref="I61:J6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  <rowBreaks count="1" manualBreakCount="1">
    <brk id="59" max="255" man="1"/>
  </rowBreaks>
  <ignoredErrors>
    <ignoredError sqref="C112:G11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80"/>
  <sheetViews>
    <sheetView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4.00390625" style="1" customWidth="1"/>
    <col min="2" max="2" width="21.7109375" style="1" customWidth="1"/>
    <col min="3" max="3" width="9.28125" style="1" customWidth="1"/>
    <col min="4" max="4" width="3.421875" style="3" customWidth="1"/>
    <col min="5" max="5" width="9.00390625" style="1" customWidth="1"/>
    <col min="6" max="6" width="3.421875" style="3" customWidth="1"/>
    <col min="7" max="7" width="9.7109375" style="1" customWidth="1"/>
    <col min="8" max="8" width="3.421875" style="3" customWidth="1"/>
    <col min="9" max="9" width="9.140625" style="1" customWidth="1"/>
    <col min="10" max="10" width="3.140625" style="3" customWidth="1"/>
    <col min="11" max="16384" width="11.421875" style="1" customWidth="1"/>
  </cols>
  <sheetData>
    <row r="1" spans="1:10" ht="25.5" customHeight="1">
      <c r="A1" s="563" t="s">
        <v>177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593" t="s">
        <v>86</v>
      </c>
      <c r="B3" s="593"/>
      <c r="C3" s="604" t="s">
        <v>80</v>
      </c>
      <c r="D3" s="604"/>
      <c r="E3" s="604" t="s">
        <v>81</v>
      </c>
      <c r="F3" s="604"/>
      <c r="G3" s="604" t="s">
        <v>82</v>
      </c>
      <c r="H3" s="604"/>
      <c r="I3" s="604" t="s">
        <v>87</v>
      </c>
      <c r="J3" s="604"/>
    </row>
    <row r="4" spans="1:10" ht="27" customHeight="1">
      <c r="A4" s="606"/>
      <c r="B4" s="606"/>
      <c r="C4" s="605"/>
      <c r="D4" s="605"/>
      <c r="E4" s="605"/>
      <c r="F4" s="605"/>
      <c r="G4" s="605"/>
      <c r="H4" s="605"/>
      <c r="I4" s="605"/>
      <c r="J4" s="605"/>
    </row>
    <row r="5" spans="1:10" ht="11.25">
      <c r="A5" s="21">
        <v>1</v>
      </c>
      <c r="B5" s="4" t="s">
        <v>15</v>
      </c>
      <c r="C5" s="48">
        <v>151</v>
      </c>
      <c r="D5" s="73"/>
      <c r="E5" s="40">
        <v>0</v>
      </c>
      <c r="F5" s="12"/>
      <c r="G5" s="27">
        <v>71</v>
      </c>
      <c r="H5" s="28"/>
      <c r="I5" s="46">
        <f>C5+E5+G5</f>
        <v>222</v>
      </c>
      <c r="J5" s="22" t="str">
        <f>IF(OR(D5="(e)",F5="(e)",H5="(e)"),"(e)"," ")</f>
        <v> </v>
      </c>
    </row>
    <row r="6" spans="1:10" ht="11.25">
      <c r="A6" s="21">
        <v>2</v>
      </c>
      <c r="B6" s="4" t="s">
        <v>16</v>
      </c>
      <c r="C6" s="49">
        <v>45</v>
      </c>
      <c r="D6" s="31"/>
      <c r="E6" s="40">
        <v>0</v>
      </c>
      <c r="F6" s="12"/>
      <c r="G6" s="29">
        <v>0</v>
      </c>
      <c r="H6" s="30"/>
      <c r="I6" s="46">
        <f aca="true" t="shared" si="0" ref="I6:I57">C6+E6+G6</f>
        <v>45</v>
      </c>
      <c r="J6" s="22" t="str">
        <f aca="true" t="shared" si="1" ref="J6:J57">IF(OR(D6="(e)",F6="(e)",H6="(e)"),"(e)"," ")</f>
        <v> </v>
      </c>
    </row>
    <row r="7" spans="1:10" ht="11.25">
      <c r="A7" s="21">
        <v>3</v>
      </c>
      <c r="B7" s="4" t="s">
        <v>17</v>
      </c>
      <c r="C7" s="49">
        <v>58</v>
      </c>
      <c r="D7" s="31"/>
      <c r="E7" s="40">
        <v>10</v>
      </c>
      <c r="F7" s="12"/>
      <c r="G7" s="29">
        <v>0</v>
      </c>
      <c r="H7" s="30"/>
      <c r="I7" s="46">
        <f t="shared" si="0"/>
        <v>68</v>
      </c>
      <c r="J7" s="22" t="str">
        <f t="shared" si="1"/>
        <v> </v>
      </c>
    </row>
    <row r="8" spans="1:10" ht="11.25">
      <c r="A8" s="21">
        <v>4</v>
      </c>
      <c r="B8" s="4" t="s">
        <v>101</v>
      </c>
      <c r="C8" s="49">
        <v>0</v>
      </c>
      <c r="D8" s="31"/>
      <c r="E8" s="40">
        <v>0</v>
      </c>
      <c r="F8" s="12"/>
      <c r="G8" s="29">
        <v>0</v>
      </c>
      <c r="H8" s="30"/>
      <c r="I8" s="46">
        <f t="shared" si="0"/>
        <v>0</v>
      </c>
      <c r="J8" s="22" t="str">
        <f t="shared" si="1"/>
        <v> </v>
      </c>
    </row>
    <row r="9" spans="1:10" ht="11.25">
      <c r="A9" s="21">
        <v>5</v>
      </c>
      <c r="B9" s="4" t="s">
        <v>102</v>
      </c>
      <c r="C9" s="49">
        <v>0</v>
      </c>
      <c r="D9" s="31" t="s">
        <v>100</v>
      </c>
      <c r="E9" s="40">
        <v>0</v>
      </c>
      <c r="F9" s="10" t="s">
        <v>100</v>
      </c>
      <c r="G9" s="29">
        <v>0</v>
      </c>
      <c r="H9" s="31" t="s">
        <v>100</v>
      </c>
      <c r="I9" s="46">
        <f t="shared" si="0"/>
        <v>0</v>
      </c>
      <c r="J9" s="22" t="str">
        <f t="shared" si="1"/>
        <v>(e)</v>
      </c>
    </row>
    <row r="10" spans="1:10" ht="11.25">
      <c r="A10" s="21">
        <v>6</v>
      </c>
      <c r="B10" s="4" t="s">
        <v>103</v>
      </c>
      <c r="C10" s="49">
        <v>0</v>
      </c>
      <c r="D10" s="31"/>
      <c r="E10" s="40">
        <v>0</v>
      </c>
      <c r="F10" s="12"/>
      <c r="G10" s="29">
        <v>0</v>
      </c>
      <c r="H10" s="30"/>
      <c r="I10" s="46">
        <f t="shared" si="0"/>
        <v>0</v>
      </c>
      <c r="J10" s="22" t="str">
        <f t="shared" si="1"/>
        <v> </v>
      </c>
    </row>
    <row r="11" spans="1:10" ht="11.25">
      <c r="A11" s="21">
        <v>7</v>
      </c>
      <c r="B11" s="4" t="s">
        <v>18</v>
      </c>
      <c r="C11" s="49">
        <v>178</v>
      </c>
      <c r="D11" s="31"/>
      <c r="E11" s="40">
        <v>6</v>
      </c>
      <c r="F11" s="12"/>
      <c r="G11" s="29">
        <v>0</v>
      </c>
      <c r="H11" s="30"/>
      <c r="I11" s="46">
        <f t="shared" si="0"/>
        <v>184</v>
      </c>
      <c r="J11" s="22" t="str">
        <f t="shared" si="1"/>
        <v> </v>
      </c>
    </row>
    <row r="12" spans="1:10" ht="11.25">
      <c r="A12" s="21">
        <v>8</v>
      </c>
      <c r="B12" s="4" t="s">
        <v>19</v>
      </c>
      <c r="C12" s="49">
        <v>49</v>
      </c>
      <c r="D12" s="31"/>
      <c r="E12" s="40">
        <v>0</v>
      </c>
      <c r="F12" s="12"/>
      <c r="G12" s="29">
        <v>0</v>
      </c>
      <c r="H12" s="30"/>
      <c r="I12" s="46">
        <f t="shared" si="0"/>
        <v>49</v>
      </c>
      <c r="J12" s="22" t="str">
        <f t="shared" si="1"/>
        <v> </v>
      </c>
    </row>
    <row r="13" spans="1:10" ht="11.25">
      <c r="A13" s="21">
        <v>9</v>
      </c>
      <c r="B13" s="4" t="s">
        <v>20</v>
      </c>
      <c r="C13" s="49">
        <v>0</v>
      </c>
      <c r="D13" s="31"/>
      <c r="E13" s="40">
        <v>0</v>
      </c>
      <c r="F13" s="12"/>
      <c r="G13" s="29">
        <v>0</v>
      </c>
      <c r="H13" s="30"/>
      <c r="I13" s="46">
        <f t="shared" si="0"/>
        <v>0</v>
      </c>
      <c r="J13" s="22" t="str">
        <f t="shared" si="1"/>
        <v> </v>
      </c>
    </row>
    <row r="14" spans="1:10" ht="11.25">
      <c r="A14" s="21">
        <v>10</v>
      </c>
      <c r="B14" s="4" t="s">
        <v>21</v>
      </c>
      <c r="C14" s="49">
        <v>0</v>
      </c>
      <c r="D14" s="31"/>
      <c r="E14" s="40">
        <v>0</v>
      </c>
      <c r="F14" s="10"/>
      <c r="G14" s="29">
        <v>0</v>
      </c>
      <c r="H14" s="30"/>
      <c r="I14" s="46">
        <f t="shared" si="0"/>
        <v>0</v>
      </c>
      <c r="J14" s="22" t="str">
        <f t="shared" si="1"/>
        <v> </v>
      </c>
    </row>
    <row r="15" spans="1:10" ht="11.25">
      <c r="A15" s="21">
        <v>11</v>
      </c>
      <c r="B15" s="4" t="s">
        <v>22</v>
      </c>
      <c r="C15" s="49">
        <v>118</v>
      </c>
      <c r="D15" s="31"/>
      <c r="E15" s="40">
        <v>0</v>
      </c>
      <c r="F15" s="12"/>
      <c r="G15" s="29">
        <v>0</v>
      </c>
      <c r="H15" s="30"/>
      <c r="I15" s="46">
        <f t="shared" si="0"/>
        <v>118</v>
      </c>
      <c r="J15" s="22" t="str">
        <f t="shared" si="1"/>
        <v> </v>
      </c>
    </row>
    <row r="16" spans="1:10" ht="11.25">
      <c r="A16" s="21">
        <v>12</v>
      </c>
      <c r="B16" s="4" t="s">
        <v>23</v>
      </c>
      <c r="C16" s="49">
        <v>101</v>
      </c>
      <c r="D16" s="31"/>
      <c r="E16" s="40">
        <v>0</v>
      </c>
      <c r="F16" s="10"/>
      <c r="G16" s="29">
        <v>151</v>
      </c>
      <c r="H16" s="30"/>
      <c r="I16" s="46">
        <f t="shared" si="0"/>
        <v>252</v>
      </c>
      <c r="J16" s="22" t="str">
        <f t="shared" si="1"/>
        <v> </v>
      </c>
    </row>
    <row r="17" spans="1:10" ht="11.25">
      <c r="A17" s="21">
        <v>13</v>
      </c>
      <c r="B17" s="4" t="s">
        <v>104</v>
      </c>
      <c r="C17" s="49">
        <v>0</v>
      </c>
      <c r="D17" s="31"/>
      <c r="E17" s="40">
        <v>0</v>
      </c>
      <c r="F17" s="12"/>
      <c r="G17" s="29">
        <v>0</v>
      </c>
      <c r="H17" s="30"/>
      <c r="I17" s="46">
        <f t="shared" si="0"/>
        <v>0</v>
      </c>
      <c r="J17" s="22" t="str">
        <f t="shared" si="1"/>
        <v> </v>
      </c>
    </row>
    <row r="18" spans="1:10" ht="11.25">
      <c r="A18" s="21">
        <v>14</v>
      </c>
      <c r="B18" s="4" t="s">
        <v>24</v>
      </c>
      <c r="C18" s="49">
        <v>52</v>
      </c>
      <c r="D18" s="31"/>
      <c r="E18" s="40">
        <v>43</v>
      </c>
      <c r="F18" s="12"/>
      <c r="G18" s="29">
        <v>0</v>
      </c>
      <c r="H18" s="31"/>
      <c r="I18" s="46">
        <f t="shared" si="0"/>
        <v>95</v>
      </c>
      <c r="J18" s="22" t="str">
        <f t="shared" si="1"/>
        <v> </v>
      </c>
    </row>
    <row r="19" spans="1:10" ht="11.25">
      <c r="A19" s="21">
        <v>15</v>
      </c>
      <c r="B19" s="4" t="s">
        <v>25</v>
      </c>
      <c r="C19" s="49">
        <v>0</v>
      </c>
      <c r="D19" s="31"/>
      <c r="E19" s="40">
        <v>0</v>
      </c>
      <c r="F19" s="12"/>
      <c r="G19" s="29">
        <v>0</v>
      </c>
      <c r="H19" s="30"/>
      <c r="I19" s="46">
        <f t="shared" si="0"/>
        <v>0</v>
      </c>
      <c r="J19" s="22" t="str">
        <f t="shared" si="1"/>
        <v> </v>
      </c>
    </row>
    <row r="20" spans="1:10" ht="11.25">
      <c r="A20" s="21">
        <v>16</v>
      </c>
      <c r="B20" s="4" t="s">
        <v>26</v>
      </c>
      <c r="C20" s="49">
        <v>34</v>
      </c>
      <c r="D20" s="31"/>
      <c r="E20" s="40">
        <v>3</v>
      </c>
      <c r="F20" s="12"/>
      <c r="G20" s="29">
        <v>5</v>
      </c>
      <c r="H20" s="30" t="s">
        <v>100</v>
      </c>
      <c r="I20" s="46">
        <f t="shared" si="0"/>
        <v>42</v>
      </c>
      <c r="J20" s="22" t="str">
        <f t="shared" si="1"/>
        <v>(e)</v>
      </c>
    </row>
    <row r="21" spans="1:10" ht="11.25">
      <c r="A21" s="21">
        <v>17</v>
      </c>
      <c r="B21" s="4" t="s">
        <v>105</v>
      </c>
      <c r="C21" s="49">
        <v>254</v>
      </c>
      <c r="D21" s="31"/>
      <c r="E21" s="40">
        <v>59</v>
      </c>
      <c r="F21" s="12"/>
      <c r="G21" s="29">
        <v>0</v>
      </c>
      <c r="H21" s="30"/>
      <c r="I21" s="46">
        <f t="shared" si="0"/>
        <v>313</v>
      </c>
      <c r="J21" s="22" t="str">
        <f t="shared" si="1"/>
        <v> </v>
      </c>
    </row>
    <row r="22" spans="1:10" ht="11.25">
      <c r="A22" s="21">
        <v>18</v>
      </c>
      <c r="B22" s="4" t="s">
        <v>27</v>
      </c>
      <c r="C22" s="49">
        <v>24</v>
      </c>
      <c r="D22" s="31"/>
      <c r="E22" s="40">
        <v>36</v>
      </c>
      <c r="F22" s="12"/>
      <c r="G22" s="29">
        <v>0</v>
      </c>
      <c r="H22" s="30"/>
      <c r="I22" s="46">
        <f t="shared" si="0"/>
        <v>60</v>
      </c>
      <c r="J22" s="22" t="str">
        <f t="shared" si="1"/>
        <v> </v>
      </c>
    </row>
    <row r="23" spans="1:10" ht="11.25">
      <c r="A23" s="21">
        <v>19</v>
      </c>
      <c r="B23" s="4" t="s">
        <v>28</v>
      </c>
      <c r="C23" s="49">
        <v>23</v>
      </c>
      <c r="D23" s="31"/>
      <c r="E23" s="40">
        <v>0</v>
      </c>
      <c r="F23" s="12"/>
      <c r="G23" s="29">
        <v>26</v>
      </c>
      <c r="H23" s="30" t="s">
        <v>100</v>
      </c>
      <c r="I23" s="46">
        <f t="shared" si="0"/>
        <v>49</v>
      </c>
      <c r="J23" s="22" t="str">
        <f t="shared" si="1"/>
        <v>(e)</v>
      </c>
    </row>
    <row r="24" spans="1:10" ht="11.25">
      <c r="A24" s="21" t="s">
        <v>8</v>
      </c>
      <c r="B24" s="4" t="s">
        <v>29</v>
      </c>
      <c r="C24" s="49">
        <v>0</v>
      </c>
      <c r="D24" s="31"/>
      <c r="E24" s="40">
        <v>0</v>
      </c>
      <c r="F24" s="12"/>
      <c r="G24" s="29">
        <v>0</v>
      </c>
      <c r="H24" s="30"/>
      <c r="I24" s="46">
        <f t="shared" si="0"/>
        <v>0</v>
      </c>
      <c r="J24" s="22" t="str">
        <f t="shared" si="1"/>
        <v> </v>
      </c>
    </row>
    <row r="25" spans="1:10" ht="11.25">
      <c r="A25" s="21" t="s">
        <v>76</v>
      </c>
      <c r="B25" s="4" t="s">
        <v>106</v>
      </c>
      <c r="C25" s="49">
        <v>69</v>
      </c>
      <c r="D25" s="31"/>
      <c r="E25" s="40">
        <v>0</v>
      </c>
      <c r="F25" s="12"/>
      <c r="G25" s="29">
        <v>0</v>
      </c>
      <c r="H25" s="30"/>
      <c r="I25" s="46">
        <f t="shared" si="0"/>
        <v>69</v>
      </c>
      <c r="J25" s="22" t="str">
        <f t="shared" si="1"/>
        <v> </v>
      </c>
    </row>
    <row r="26" spans="1:10" ht="11.25">
      <c r="A26" s="21">
        <v>21</v>
      </c>
      <c r="B26" s="4" t="s">
        <v>107</v>
      </c>
      <c r="C26" s="49">
        <v>121</v>
      </c>
      <c r="D26" s="31"/>
      <c r="E26" s="40">
        <v>0</v>
      </c>
      <c r="F26" s="12"/>
      <c r="G26" s="29">
        <v>0</v>
      </c>
      <c r="H26" s="30"/>
      <c r="I26" s="46">
        <f t="shared" si="0"/>
        <v>121</v>
      </c>
      <c r="J26" s="22" t="str">
        <f t="shared" si="1"/>
        <v> </v>
      </c>
    </row>
    <row r="27" spans="1:10" ht="11.25">
      <c r="A27" s="21">
        <v>22</v>
      </c>
      <c r="B27" s="4" t="s">
        <v>108</v>
      </c>
      <c r="C27" s="49">
        <v>0</v>
      </c>
      <c r="D27" s="31"/>
      <c r="E27" s="40">
        <v>0</v>
      </c>
      <c r="F27" s="12"/>
      <c r="G27" s="29">
        <v>0</v>
      </c>
      <c r="H27" s="30"/>
      <c r="I27" s="46">
        <f t="shared" si="0"/>
        <v>0</v>
      </c>
      <c r="J27" s="22" t="str">
        <f t="shared" si="1"/>
        <v> </v>
      </c>
    </row>
    <row r="28" spans="1:10" ht="11.25">
      <c r="A28" s="21">
        <v>23</v>
      </c>
      <c r="B28" s="4" t="s">
        <v>30</v>
      </c>
      <c r="C28" s="49">
        <v>20</v>
      </c>
      <c r="D28" s="31"/>
      <c r="E28" s="40">
        <v>0</v>
      </c>
      <c r="F28" s="12"/>
      <c r="G28" s="29">
        <v>0</v>
      </c>
      <c r="H28" s="30"/>
      <c r="I28" s="46">
        <f t="shared" si="0"/>
        <v>20</v>
      </c>
      <c r="J28" s="22" t="str">
        <f t="shared" si="1"/>
        <v> </v>
      </c>
    </row>
    <row r="29" spans="1:10" ht="11.25">
      <c r="A29" s="21">
        <v>24</v>
      </c>
      <c r="B29" s="4" t="s">
        <v>31</v>
      </c>
      <c r="C29" s="49">
        <v>0</v>
      </c>
      <c r="D29" s="31"/>
      <c r="E29" s="40">
        <v>0</v>
      </c>
      <c r="F29" s="12"/>
      <c r="G29" s="29">
        <v>0</v>
      </c>
      <c r="H29" s="30"/>
      <c r="I29" s="46">
        <f t="shared" si="0"/>
        <v>0</v>
      </c>
      <c r="J29" s="22" t="str">
        <f t="shared" si="1"/>
        <v> </v>
      </c>
    </row>
    <row r="30" spans="1:10" ht="11.25">
      <c r="A30" s="21">
        <v>25</v>
      </c>
      <c r="B30" s="4" t="s">
        <v>32</v>
      </c>
      <c r="C30" s="49">
        <v>194</v>
      </c>
      <c r="D30" s="31"/>
      <c r="E30" s="40">
        <v>0</v>
      </c>
      <c r="F30" s="12"/>
      <c r="G30" s="29">
        <v>64</v>
      </c>
      <c r="H30" s="30"/>
      <c r="I30" s="46">
        <f t="shared" si="0"/>
        <v>258</v>
      </c>
      <c r="J30" s="22" t="str">
        <f t="shared" si="1"/>
        <v> </v>
      </c>
    </row>
    <row r="31" spans="1:10" ht="11.25">
      <c r="A31" s="21">
        <v>26</v>
      </c>
      <c r="B31" s="4" t="s">
        <v>33</v>
      </c>
      <c r="C31" s="49">
        <v>309</v>
      </c>
      <c r="D31" s="31"/>
      <c r="E31" s="40">
        <v>0</v>
      </c>
      <c r="F31" s="12"/>
      <c r="G31" s="29">
        <v>52</v>
      </c>
      <c r="H31" s="31" t="s">
        <v>100</v>
      </c>
      <c r="I31" s="46">
        <f t="shared" si="0"/>
        <v>361</v>
      </c>
      <c r="J31" s="22" t="str">
        <f t="shared" si="1"/>
        <v>(e)</v>
      </c>
    </row>
    <row r="32" spans="1:10" ht="11.25">
      <c r="A32" s="21">
        <v>27</v>
      </c>
      <c r="B32" s="4" t="s">
        <v>34</v>
      </c>
      <c r="C32" s="49">
        <v>58</v>
      </c>
      <c r="D32" s="31"/>
      <c r="E32" s="40">
        <v>2</v>
      </c>
      <c r="F32" s="12"/>
      <c r="G32" s="29">
        <v>0</v>
      </c>
      <c r="H32" s="30"/>
      <c r="I32" s="46">
        <f t="shared" si="0"/>
        <v>60</v>
      </c>
      <c r="J32" s="22" t="str">
        <f t="shared" si="1"/>
        <v> </v>
      </c>
    </row>
    <row r="33" spans="1:10" ht="11.25">
      <c r="A33" s="21">
        <v>28</v>
      </c>
      <c r="B33" s="4" t="s">
        <v>109</v>
      </c>
      <c r="C33" s="49">
        <v>52</v>
      </c>
      <c r="D33" s="31"/>
      <c r="E33" s="40">
        <v>0</v>
      </c>
      <c r="F33" s="12"/>
      <c r="G33" s="29">
        <v>0</v>
      </c>
      <c r="H33" s="31"/>
      <c r="I33" s="46">
        <f t="shared" si="0"/>
        <v>52</v>
      </c>
      <c r="J33" s="22" t="str">
        <f t="shared" si="1"/>
        <v> </v>
      </c>
    </row>
    <row r="34" spans="1:10" ht="11.25">
      <c r="A34" s="21">
        <v>29</v>
      </c>
      <c r="B34" s="4" t="s">
        <v>35</v>
      </c>
      <c r="C34" s="49">
        <v>0</v>
      </c>
      <c r="D34" s="31"/>
      <c r="E34" s="40">
        <v>0</v>
      </c>
      <c r="F34" s="12"/>
      <c r="G34" s="29">
        <v>0</v>
      </c>
      <c r="H34" s="30"/>
      <c r="I34" s="46">
        <f t="shared" si="0"/>
        <v>0</v>
      </c>
      <c r="J34" s="22" t="str">
        <f t="shared" si="1"/>
        <v> </v>
      </c>
    </row>
    <row r="35" spans="1:10" ht="11.25">
      <c r="A35" s="21">
        <v>30</v>
      </c>
      <c r="B35" s="4" t="s">
        <v>36</v>
      </c>
      <c r="C35" s="49">
        <v>0</v>
      </c>
      <c r="D35" s="31"/>
      <c r="E35" s="40">
        <v>0</v>
      </c>
      <c r="F35" s="12"/>
      <c r="G35" s="29">
        <v>65</v>
      </c>
      <c r="H35" s="30"/>
      <c r="I35" s="46">
        <f t="shared" si="0"/>
        <v>65</v>
      </c>
      <c r="J35" s="22" t="str">
        <f t="shared" si="1"/>
        <v> </v>
      </c>
    </row>
    <row r="36" spans="1:10" ht="11.25">
      <c r="A36" s="21">
        <v>31</v>
      </c>
      <c r="B36" s="4" t="s">
        <v>110</v>
      </c>
      <c r="C36" s="49">
        <v>0</v>
      </c>
      <c r="D36" s="31"/>
      <c r="E36" s="40">
        <v>0</v>
      </c>
      <c r="F36" s="12"/>
      <c r="G36" s="29">
        <v>0</v>
      </c>
      <c r="H36" s="30"/>
      <c r="I36" s="46">
        <f t="shared" si="0"/>
        <v>0</v>
      </c>
      <c r="J36" s="22" t="str">
        <f t="shared" si="1"/>
        <v> </v>
      </c>
    </row>
    <row r="37" spans="1:10" ht="11.25">
      <c r="A37" s="21">
        <v>32</v>
      </c>
      <c r="B37" s="4" t="s">
        <v>37</v>
      </c>
      <c r="C37" s="49">
        <v>0</v>
      </c>
      <c r="D37" s="31"/>
      <c r="E37" s="40">
        <v>0</v>
      </c>
      <c r="F37" s="12"/>
      <c r="G37" s="29">
        <v>0</v>
      </c>
      <c r="H37" s="30"/>
      <c r="I37" s="46">
        <f t="shared" si="0"/>
        <v>0</v>
      </c>
      <c r="J37" s="22" t="str">
        <f t="shared" si="1"/>
        <v> </v>
      </c>
    </row>
    <row r="38" spans="1:10" ht="11.25">
      <c r="A38" s="21">
        <v>33</v>
      </c>
      <c r="B38" s="4" t="s">
        <v>38</v>
      </c>
      <c r="C38" s="49">
        <v>567</v>
      </c>
      <c r="D38" s="31"/>
      <c r="E38" s="40">
        <v>0</v>
      </c>
      <c r="F38" s="12"/>
      <c r="G38" s="29">
        <v>38</v>
      </c>
      <c r="H38" s="30"/>
      <c r="I38" s="46">
        <f t="shared" si="0"/>
        <v>605</v>
      </c>
      <c r="J38" s="22" t="str">
        <f t="shared" si="1"/>
        <v> </v>
      </c>
    </row>
    <row r="39" spans="1:10" ht="11.25">
      <c r="A39" s="21">
        <v>34</v>
      </c>
      <c r="B39" s="4" t="s">
        <v>39</v>
      </c>
      <c r="C39" s="49">
        <v>569</v>
      </c>
      <c r="D39" s="31"/>
      <c r="E39" s="40">
        <v>7</v>
      </c>
      <c r="F39" s="12"/>
      <c r="G39" s="29">
        <v>25</v>
      </c>
      <c r="H39" s="30"/>
      <c r="I39" s="46">
        <f t="shared" si="0"/>
        <v>601</v>
      </c>
      <c r="J39" s="22" t="str">
        <f t="shared" si="1"/>
        <v> </v>
      </c>
    </row>
    <row r="40" spans="1:10" ht="11.25">
      <c r="A40" s="21">
        <v>35</v>
      </c>
      <c r="B40" s="4" t="s">
        <v>111</v>
      </c>
      <c r="C40" s="49">
        <v>147</v>
      </c>
      <c r="D40" s="31"/>
      <c r="E40" s="40">
        <v>44</v>
      </c>
      <c r="F40" s="12"/>
      <c r="G40" s="29">
        <v>0</v>
      </c>
      <c r="H40" s="30"/>
      <c r="I40" s="46">
        <f t="shared" si="0"/>
        <v>191</v>
      </c>
      <c r="J40" s="22" t="str">
        <f t="shared" si="1"/>
        <v> </v>
      </c>
    </row>
    <row r="41" spans="1:10" ht="11.25">
      <c r="A41" s="21">
        <v>36</v>
      </c>
      <c r="B41" s="4" t="s">
        <v>40</v>
      </c>
      <c r="C41" s="49">
        <v>66</v>
      </c>
      <c r="D41" s="31"/>
      <c r="E41" s="40">
        <v>0</v>
      </c>
      <c r="F41" s="12"/>
      <c r="G41" s="29">
        <v>0</v>
      </c>
      <c r="H41" s="30"/>
      <c r="I41" s="46">
        <f t="shared" si="0"/>
        <v>66</v>
      </c>
      <c r="J41" s="22" t="str">
        <f t="shared" si="1"/>
        <v> </v>
      </c>
    </row>
    <row r="42" spans="1:10" ht="11.25">
      <c r="A42" s="21">
        <v>37</v>
      </c>
      <c r="B42" s="4" t="s">
        <v>112</v>
      </c>
      <c r="C42" s="49">
        <v>366</v>
      </c>
      <c r="D42" s="31"/>
      <c r="E42" s="40">
        <v>0</v>
      </c>
      <c r="F42" s="12"/>
      <c r="G42" s="29">
        <v>0</v>
      </c>
      <c r="H42" s="31"/>
      <c r="I42" s="46">
        <f t="shared" si="0"/>
        <v>366</v>
      </c>
      <c r="J42" s="22" t="str">
        <f t="shared" si="1"/>
        <v> </v>
      </c>
    </row>
    <row r="43" spans="1:10" ht="11.25">
      <c r="A43" s="21">
        <v>38</v>
      </c>
      <c r="B43" s="4" t="s">
        <v>41</v>
      </c>
      <c r="C43" s="49">
        <v>1078</v>
      </c>
      <c r="D43" s="31"/>
      <c r="E43" s="40">
        <v>77</v>
      </c>
      <c r="F43" s="12"/>
      <c r="G43" s="29">
        <v>58</v>
      </c>
      <c r="H43" s="30"/>
      <c r="I43" s="46">
        <f t="shared" si="0"/>
        <v>1213</v>
      </c>
      <c r="J43" s="22" t="str">
        <f t="shared" si="1"/>
        <v> </v>
      </c>
    </row>
    <row r="44" spans="1:10" ht="11.25">
      <c r="A44" s="21">
        <v>39</v>
      </c>
      <c r="B44" s="4" t="s">
        <v>42</v>
      </c>
      <c r="C44" s="49">
        <v>46</v>
      </c>
      <c r="D44" s="31"/>
      <c r="E44" s="40">
        <v>0</v>
      </c>
      <c r="F44" s="12"/>
      <c r="G44" s="29">
        <v>25</v>
      </c>
      <c r="H44" s="30"/>
      <c r="I44" s="46">
        <f t="shared" si="0"/>
        <v>71</v>
      </c>
      <c r="J44" s="22" t="str">
        <f t="shared" si="1"/>
        <v> </v>
      </c>
    </row>
    <row r="45" spans="1:10" ht="11.25">
      <c r="A45" s="21">
        <v>40</v>
      </c>
      <c r="B45" s="4" t="s">
        <v>43</v>
      </c>
      <c r="C45" s="49">
        <v>79</v>
      </c>
      <c r="D45" s="31"/>
      <c r="E45" s="40">
        <v>0</v>
      </c>
      <c r="F45" s="12"/>
      <c r="G45" s="29">
        <v>0</v>
      </c>
      <c r="H45" s="30"/>
      <c r="I45" s="46">
        <f t="shared" si="0"/>
        <v>79</v>
      </c>
      <c r="J45" s="22" t="str">
        <f t="shared" si="1"/>
        <v> </v>
      </c>
    </row>
    <row r="46" spans="1:10" ht="11.25">
      <c r="A46" s="21">
        <v>41</v>
      </c>
      <c r="B46" s="4" t="s">
        <v>113</v>
      </c>
      <c r="C46" s="49">
        <v>62</v>
      </c>
      <c r="D46" s="31"/>
      <c r="E46" s="40">
        <v>3</v>
      </c>
      <c r="F46" s="12"/>
      <c r="G46" s="29">
        <v>0</v>
      </c>
      <c r="H46" s="30"/>
      <c r="I46" s="46">
        <f t="shared" si="0"/>
        <v>65</v>
      </c>
      <c r="J46" s="22" t="str">
        <f t="shared" si="1"/>
        <v> </v>
      </c>
    </row>
    <row r="47" spans="1:10" ht="11.25">
      <c r="A47" s="21">
        <v>42</v>
      </c>
      <c r="B47" s="4" t="s">
        <v>44</v>
      </c>
      <c r="C47" s="49">
        <v>300</v>
      </c>
      <c r="D47" s="31"/>
      <c r="E47" s="40">
        <v>0</v>
      </c>
      <c r="F47" s="12"/>
      <c r="G47" s="29">
        <v>0</v>
      </c>
      <c r="H47" s="30"/>
      <c r="I47" s="46">
        <f t="shared" si="0"/>
        <v>300</v>
      </c>
      <c r="J47" s="22" t="str">
        <f t="shared" si="1"/>
        <v> </v>
      </c>
    </row>
    <row r="48" spans="1:10" ht="11.25">
      <c r="A48" s="21">
        <v>43</v>
      </c>
      <c r="B48" s="4" t="s">
        <v>114</v>
      </c>
      <c r="C48" s="49">
        <v>0</v>
      </c>
      <c r="D48" s="31" t="s">
        <v>100</v>
      </c>
      <c r="E48" s="40">
        <v>0</v>
      </c>
      <c r="F48" s="12" t="s">
        <v>100</v>
      </c>
      <c r="G48" s="29">
        <v>0</v>
      </c>
      <c r="H48" s="30" t="s">
        <v>100</v>
      </c>
      <c r="I48" s="46">
        <f t="shared" si="0"/>
        <v>0</v>
      </c>
      <c r="J48" s="22" t="str">
        <f t="shared" si="1"/>
        <v>(e)</v>
      </c>
    </row>
    <row r="49" spans="1:10" ht="11.25">
      <c r="A49" s="21">
        <v>44</v>
      </c>
      <c r="B49" s="4" t="s">
        <v>115</v>
      </c>
      <c r="C49" s="49">
        <v>0</v>
      </c>
      <c r="D49" s="31"/>
      <c r="E49" s="40">
        <v>0</v>
      </c>
      <c r="F49" s="12"/>
      <c r="G49" s="29">
        <v>0</v>
      </c>
      <c r="H49" s="30"/>
      <c r="I49" s="46">
        <f t="shared" si="0"/>
        <v>0</v>
      </c>
      <c r="J49" s="22" t="str">
        <f t="shared" si="1"/>
        <v> </v>
      </c>
    </row>
    <row r="50" spans="1:10" ht="11.25">
      <c r="A50" s="21">
        <v>45</v>
      </c>
      <c r="B50" s="4" t="s">
        <v>45</v>
      </c>
      <c r="C50" s="49">
        <v>489</v>
      </c>
      <c r="D50" s="31"/>
      <c r="E50" s="40">
        <v>0</v>
      </c>
      <c r="F50" s="12"/>
      <c r="G50" s="29">
        <v>12</v>
      </c>
      <c r="H50" s="30"/>
      <c r="I50" s="46">
        <f t="shared" si="0"/>
        <v>501</v>
      </c>
      <c r="J50" s="22" t="str">
        <f t="shared" si="1"/>
        <v> </v>
      </c>
    </row>
    <row r="51" spans="1:10" ht="11.25">
      <c r="A51" s="21">
        <v>46</v>
      </c>
      <c r="B51" s="4" t="s">
        <v>46</v>
      </c>
      <c r="C51" s="49">
        <v>8</v>
      </c>
      <c r="D51" s="31"/>
      <c r="E51" s="40">
        <v>90</v>
      </c>
      <c r="F51" s="12"/>
      <c r="G51" s="29">
        <v>0</v>
      </c>
      <c r="H51" s="30"/>
      <c r="I51" s="46">
        <f t="shared" si="0"/>
        <v>98</v>
      </c>
      <c r="J51" s="22" t="str">
        <f t="shared" si="1"/>
        <v> </v>
      </c>
    </row>
    <row r="52" spans="1:10" ht="11.25">
      <c r="A52" s="21">
        <v>47</v>
      </c>
      <c r="B52" s="4" t="s">
        <v>116</v>
      </c>
      <c r="C52" s="49">
        <v>7</v>
      </c>
      <c r="D52" s="31"/>
      <c r="E52" s="40">
        <v>0</v>
      </c>
      <c r="F52" s="12"/>
      <c r="G52" s="29">
        <v>0</v>
      </c>
      <c r="H52" s="30"/>
      <c r="I52" s="46">
        <f t="shared" si="0"/>
        <v>7</v>
      </c>
      <c r="J52" s="22" t="str">
        <f t="shared" si="1"/>
        <v> </v>
      </c>
    </row>
    <row r="53" spans="1:10" ht="11.25">
      <c r="A53" s="21">
        <v>48</v>
      </c>
      <c r="B53" s="4" t="s">
        <v>47</v>
      </c>
      <c r="C53" s="49">
        <v>0</v>
      </c>
      <c r="D53" s="31"/>
      <c r="E53" s="40">
        <v>0</v>
      </c>
      <c r="F53" s="10"/>
      <c r="G53" s="29">
        <v>0</v>
      </c>
      <c r="H53" s="30"/>
      <c r="I53" s="46">
        <f t="shared" si="0"/>
        <v>0</v>
      </c>
      <c r="J53" s="22" t="str">
        <f t="shared" si="1"/>
        <v> </v>
      </c>
    </row>
    <row r="54" spans="1:10" ht="11.25">
      <c r="A54" s="21">
        <v>49</v>
      </c>
      <c r="B54" s="4" t="s">
        <v>117</v>
      </c>
      <c r="C54" s="49">
        <v>351</v>
      </c>
      <c r="D54" s="31"/>
      <c r="E54" s="40">
        <v>0</v>
      </c>
      <c r="F54" s="10"/>
      <c r="G54" s="29">
        <v>0</v>
      </c>
      <c r="H54" s="30"/>
      <c r="I54" s="46">
        <f t="shared" si="0"/>
        <v>351</v>
      </c>
      <c r="J54" s="22" t="str">
        <f t="shared" si="1"/>
        <v> </v>
      </c>
    </row>
    <row r="55" spans="1:10" ht="11.25">
      <c r="A55" s="21">
        <v>50</v>
      </c>
      <c r="B55" s="4" t="s">
        <v>48</v>
      </c>
      <c r="C55" s="49">
        <v>133</v>
      </c>
      <c r="D55" s="31"/>
      <c r="E55" s="40">
        <v>7</v>
      </c>
      <c r="F55" s="12"/>
      <c r="G55" s="29">
        <v>0</v>
      </c>
      <c r="H55" s="30"/>
      <c r="I55" s="46">
        <f t="shared" si="0"/>
        <v>140</v>
      </c>
      <c r="J55" s="22" t="str">
        <f t="shared" si="1"/>
        <v> </v>
      </c>
    </row>
    <row r="56" spans="1:10" ht="11.25">
      <c r="A56" s="21">
        <v>51</v>
      </c>
      <c r="B56" s="4" t="s">
        <v>49</v>
      </c>
      <c r="C56" s="49">
        <v>403</v>
      </c>
      <c r="D56" s="31"/>
      <c r="E56" s="40">
        <v>0</v>
      </c>
      <c r="F56" s="12"/>
      <c r="G56" s="29">
        <v>0</v>
      </c>
      <c r="H56" s="30"/>
      <c r="I56" s="46">
        <f t="shared" si="0"/>
        <v>403</v>
      </c>
      <c r="J56" s="22" t="str">
        <f t="shared" si="1"/>
        <v> </v>
      </c>
    </row>
    <row r="57" spans="1:10" ht="11.25">
      <c r="A57" s="18">
        <v>52</v>
      </c>
      <c r="B57" s="24" t="s">
        <v>118</v>
      </c>
      <c r="C57" s="50">
        <v>0</v>
      </c>
      <c r="D57" s="35"/>
      <c r="E57" s="41">
        <v>0</v>
      </c>
      <c r="F57" s="37"/>
      <c r="G57" s="32">
        <v>0</v>
      </c>
      <c r="H57" s="33"/>
      <c r="I57" s="47">
        <f t="shared" si="0"/>
        <v>0</v>
      </c>
      <c r="J57" s="23" t="str">
        <f t="shared" si="1"/>
        <v> </v>
      </c>
    </row>
    <row r="58" spans="1:9" ht="16.5" customHeight="1">
      <c r="A58" s="557" t="s">
        <v>84</v>
      </c>
      <c r="B58" s="557"/>
      <c r="C58" s="8"/>
      <c r="D58" s="10"/>
      <c r="E58" s="6"/>
      <c r="F58" s="12"/>
      <c r="G58" s="6"/>
      <c r="H58" s="16"/>
      <c r="I58" s="46"/>
    </row>
    <row r="59" spans="1:9" ht="10.5" customHeight="1">
      <c r="A59" s="5"/>
      <c r="B59" s="5"/>
      <c r="C59" s="8"/>
      <c r="D59" s="71"/>
      <c r="E59" s="6"/>
      <c r="F59" s="9"/>
      <c r="G59" s="6"/>
      <c r="H59" s="7"/>
      <c r="I59" s="46"/>
    </row>
    <row r="60" spans="1:10" ht="13.5" customHeight="1">
      <c r="A60" s="593" t="s">
        <v>86</v>
      </c>
      <c r="B60" s="593"/>
      <c r="C60" s="604" t="s">
        <v>80</v>
      </c>
      <c r="D60" s="604"/>
      <c r="E60" s="604" t="s">
        <v>81</v>
      </c>
      <c r="F60" s="604"/>
      <c r="G60" s="604" t="s">
        <v>82</v>
      </c>
      <c r="H60" s="604"/>
      <c r="I60" s="604" t="s">
        <v>87</v>
      </c>
      <c r="J60" s="604"/>
    </row>
    <row r="61" spans="1:10" ht="28.5" customHeight="1">
      <c r="A61" s="606"/>
      <c r="B61" s="606"/>
      <c r="C61" s="605"/>
      <c r="D61" s="605"/>
      <c r="E61" s="605"/>
      <c r="F61" s="605"/>
      <c r="G61" s="605"/>
      <c r="H61" s="605"/>
      <c r="I61" s="605"/>
      <c r="J61" s="605"/>
    </row>
    <row r="62" spans="1:10" ht="11.25">
      <c r="A62" s="21">
        <v>53</v>
      </c>
      <c r="B62" s="4" t="s">
        <v>50</v>
      </c>
      <c r="C62" s="48">
        <v>20</v>
      </c>
      <c r="D62" s="73"/>
      <c r="E62" s="40">
        <v>0</v>
      </c>
      <c r="F62" s="10"/>
      <c r="G62" s="27">
        <v>0</v>
      </c>
      <c r="H62" s="28"/>
      <c r="I62" s="46">
        <f>C62+E62+G62</f>
        <v>20</v>
      </c>
      <c r="J62" s="22" t="str">
        <f aca="true" t="shared" si="2" ref="J62:J108">IF(OR(D62="(e)",F62="(e)",H62="(e)"),"(e)"," ")</f>
        <v> </v>
      </c>
    </row>
    <row r="63" spans="1:10" ht="11.25">
      <c r="A63" s="21">
        <v>54</v>
      </c>
      <c r="B63" s="4" t="s">
        <v>119</v>
      </c>
      <c r="C63" s="49">
        <v>115</v>
      </c>
      <c r="D63" s="31"/>
      <c r="E63" s="40">
        <v>54</v>
      </c>
      <c r="F63" s="12"/>
      <c r="G63" s="29">
        <v>55</v>
      </c>
      <c r="H63" s="30"/>
      <c r="I63" s="46">
        <f aca="true" t="shared" si="3" ref="I63:I108">C63+E63+G63</f>
        <v>224</v>
      </c>
      <c r="J63" s="22" t="str">
        <f t="shared" si="2"/>
        <v> </v>
      </c>
    </row>
    <row r="64" spans="1:10" ht="11.25">
      <c r="A64" s="21">
        <v>55</v>
      </c>
      <c r="B64" s="4" t="s">
        <v>51</v>
      </c>
      <c r="C64" s="49">
        <v>26</v>
      </c>
      <c r="D64" s="31"/>
      <c r="E64" s="40">
        <v>0</v>
      </c>
      <c r="F64" s="12"/>
      <c r="G64" s="29">
        <v>0</v>
      </c>
      <c r="H64" s="30"/>
      <c r="I64" s="46">
        <f t="shared" si="3"/>
        <v>26</v>
      </c>
      <c r="J64" s="22" t="str">
        <f t="shared" si="2"/>
        <v> </v>
      </c>
    </row>
    <row r="65" spans="1:10" ht="11.25">
      <c r="A65" s="21">
        <v>56</v>
      </c>
      <c r="B65" s="4" t="s">
        <v>52</v>
      </c>
      <c r="C65" s="49">
        <v>0</v>
      </c>
      <c r="D65" s="31"/>
      <c r="E65" s="40">
        <v>0</v>
      </c>
      <c r="F65" s="12"/>
      <c r="G65" s="29">
        <v>0</v>
      </c>
      <c r="H65" s="30"/>
      <c r="I65" s="46">
        <f t="shared" si="3"/>
        <v>0</v>
      </c>
      <c r="J65" s="22" t="str">
        <f t="shared" si="2"/>
        <v> </v>
      </c>
    </row>
    <row r="66" spans="1:10" ht="11.25">
      <c r="A66" s="21">
        <v>57</v>
      </c>
      <c r="B66" s="4" t="s">
        <v>53</v>
      </c>
      <c r="C66" s="49">
        <v>256</v>
      </c>
      <c r="D66" s="31"/>
      <c r="E66" s="40">
        <v>0</v>
      </c>
      <c r="F66" s="12"/>
      <c r="G66" s="29">
        <v>38</v>
      </c>
      <c r="H66" s="30"/>
      <c r="I66" s="46">
        <f t="shared" si="3"/>
        <v>294</v>
      </c>
      <c r="J66" s="22" t="str">
        <f t="shared" si="2"/>
        <v> </v>
      </c>
    </row>
    <row r="67" spans="1:10" ht="11.25">
      <c r="A67" s="21">
        <v>58</v>
      </c>
      <c r="B67" s="4" t="s">
        <v>54</v>
      </c>
      <c r="C67" s="49">
        <v>15</v>
      </c>
      <c r="D67" s="31" t="s">
        <v>100</v>
      </c>
      <c r="E67" s="40">
        <v>0</v>
      </c>
      <c r="F67" s="12" t="s">
        <v>100</v>
      </c>
      <c r="G67" s="29">
        <v>0</v>
      </c>
      <c r="H67" s="30" t="s">
        <v>100</v>
      </c>
      <c r="I67" s="46">
        <f t="shared" si="3"/>
        <v>15</v>
      </c>
      <c r="J67" s="22" t="str">
        <f t="shared" si="2"/>
        <v>(e)</v>
      </c>
    </row>
    <row r="68" spans="1:10" ht="11.25">
      <c r="A68" s="21">
        <v>59</v>
      </c>
      <c r="B68" s="4" t="s">
        <v>55</v>
      </c>
      <c r="C68" s="49">
        <v>923</v>
      </c>
      <c r="D68" s="31"/>
      <c r="E68" s="40">
        <v>7</v>
      </c>
      <c r="F68" s="12"/>
      <c r="G68" s="29">
        <v>0</v>
      </c>
      <c r="H68" s="31"/>
      <c r="I68" s="46">
        <f t="shared" si="3"/>
        <v>930</v>
      </c>
      <c r="J68" s="22" t="str">
        <f t="shared" si="2"/>
        <v> </v>
      </c>
    </row>
    <row r="69" spans="1:10" ht="11.25">
      <c r="A69" s="21">
        <v>60</v>
      </c>
      <c r="B69" s="4" t="s">
        <v>56</v>
      </c>
      <c r="C69" s="49">
        <v>168</v>
      </c>
      <c r="D69" s="31"/>
      <c r="E69" s="40">
        <v>0</v>
      </c>
      <c r="F69" s="12"/>
      <c r="G69" s="29">
        <v>133</v>
      </c>
      <c r="H69" s="30"/>
      <c r="I69" s="46">
        <f t="shared" si="3"/>
        <v>301</v>
      </c>
      <c r="J69" s="22" t="str">
        <f t="shared" si="2"/>
        <v> </v>
      </c>
    </row>
    <row r="70" spans="1:10" ht="11.25">
      <c r="A70" s="21">
        <v>61</v>
      </c>
      <c r="B70" s="4" t="s">
        <v>57</v>
      </c>
      <c r="C70" s="49">
        <v>99</v>
      </c>
      <c r="D70" s="31"/>
      <c r="E70" s="40">
        <v>0</v>
      </c>
      <c r="F70" s="12"/>
      <c r="G70" s="29">
        <v>0</v>
      </c>
      <c r="H70" s="30"/>
      <c r="I70" s="46">
        <f t="shared" si="3"/>
        <v>99</v>
      </c>
      <c r="J70" s="22" t="str">
        <f t="shared" si="2"/>
        <v> </v>
      </c>
    </row>
    <row r="71" spans="1:10" ht="11.25">
      <c r="A71" s="21">
        <v>62</v>
      </c>
      <c r="B71" s="4" t="s">
        <v>120</v>
      </c>
      <c r="C71" s="49">
        <v>290</v>
      </c>
      <c r="D71" s="31"/>
      <c r="E71" s="40">
        <v>10</v>
      </c>
      <c r="F71" s="12"/>
      <c r="G71" s="29">
        <v>20</v>
      </c>
      <c r="H71" s="30"/>
      <c r="I71" s="46">
        <f t="shared" si="3"/>
        <v>320</v>
      </c>
      <c r="J71" s="22" t="str">
        <f t="shared" si="2"/>
        <v> </v>
      </c>
    </row>
    <row r="72" spans="1:10" ht="11.25">
      <c r="A72" s="21">
        <v>63</v>
      </c>
      <c r="B72" s="4" t="s">
        <v>121</v>
      </c>
      <c r="C72" s="49">
        <v>151</v>
      </c>
      <c r="D72" s="31"/>
      <c r="E72" s="40">
        <v>14</v>
      </c>
      <c r="F72" s="12"/>
      <c r="G72" s="29">
        <v>0</v>
      </c>
      <c r="H72" s="30"/>
      <c r="I72" s="46">
        <f t="shared" si="3"/>
        <v>165</v>
      </c>
      <c r="J72" s="22" t="str">
        <f t="shared" si="2"/>
        <v> </v>
      </c>
    </row>
    <row r="73" spans="1:10" ht="11.25">
      <c r="A73" s="21">
        <v>64</v>
      </c>
      <c r="B73" s="4" t="s">
        <v>122</v>
      </c>
      <c r="C73" s="49">
        <v>350</v>
      </c>
      <c r="D73" s="31"/>
      <c r="E73" s="40">
        <v>13</v>
      </c>
      <c r="F73" s="12"/>
      <c r="G73" s="29">
        <v>6</v>
      </c>
      <c r="H73" s="30"/>
      <c r="I73" s="46">
        <f t="shared" si="3"/>
        <v>369</v>
      </c>
      <c r="J73" s="22" t="str">
        <f t="shared" si="2"/>
        <v> </v>
      </c>
    </row>
    <row r="74" spans="1:10" ht="11.25">
      <c r="A74" s="21">
        <v>65</v>
      </c>
      <c r="B74" s="4" t="s">
        <v>123</v>
      </c>
      <c r="C74" s="49">
        <v>0</v>
      </c>
      <c r="D74" s="31"/>
      <c r="E74" s="40">
        <v>0</v>
      </c>
      <c r="F74" s="12"/>
      <c r="G74" s="29">
        <v>0</v>
      </c>
      <c r="H74" s="30"/>
      <c r="I74" s="46">
        <f t="shared" si="3"/>
        <v>0</v>
      </c>
      <c r="J74" s="22" t="str">
        <f t="shared" si="2"/>
        <v> </v>
      </c>
    </row>
    <row r="75" spans="1:10" ht="11.25">
      <c r="A75" s="21">
        <v>66</v>
      </c>
      <c r="B75" s="4" t="s">
        <v>124</v>
      </c>
      <c r="C75" s="49">
        <v>290</v>
      </c>
      <c r="D75" s="31"/>
      <c r="E75" s="40">
        <v>23</v>
      </c>
      <c r="F75" s="12"/>
      <c r="G75" s="29">
        <v>0</v>
      </c>
      <c r="H75" s="30"/>
      <c r="I75" s="46">
        <f t="shared" si="3"/>
        <v>313</v>
      </c>
      <c r="J75" s="22" t="str">
        <f t="shared" si="2"/>
        <v> </v>
      </c>
    </row>
    <row r="76" spans="1:10" ht="11.25">
      <c r="A76" s="21">
        <v>67</v>
      </c>
      <c r="B76" s="4" t="s">
        <v>125</v>
      </c>
      <c r="C76" s="49">
        <v>378</v>
      </c>
      <c r="D76" s="31"/>
      <c r="E76" s="40">
        <v>11</v>
      </c>
      <c r="F76" s="12"/>
      <c r="G76" s="29">
        <v>19</v>
      </c>
      <c r="H76" s="30"/>
      <c r="I76" s="46">
        <f t="shared" si="3"/>
        <v>408</v>
      </c>
      <c r="J76" s="22" t="str">
        <f t="shared" si="2"/>
        <v> </v>
      </c>
    </row>
    <row r="77" spans="1:10" ht="11.25">
      <c r="A77" s="21">
        <v>68</v>
      </c>
      <c r="B77" s="4" t="s">
        <v>126</v>
      </c>
      <c r="C77" s="49">
        <v>285</v>
      </c>
      <c r="D77" s="31"/>
      <c r="E77" s="40">
        <v>0</v>
      </c>
      <c r="F77" s="12"/>
      <c r="G77" s="29">
        <v>0</v>
      </c>
      <c r="H77" s="30"/>
      <c r="I77" s="46">
        <f t="shared" si="3"/>
        <v>285</v>
      </c>
      <c r="J77" s="22" t="str">
        <f t="shared" si="2"/>
        <v> </v>
      </c>
    </row>
    <row r="78" spans="1:10" ht="11.25">
      <c r="A78" s="21">
        <v>69</v>
      </c>
      <c r="B78" s="4" t="s">
        <v>58</v>
      </c>
      <c r="C78" s="49">
        <v>0</v>
      </c>
      <c r="D78" s="31"/>
      <c r="E78" s="40">
        <v>0</v>
      </c>
      <c r="F78" s="12"/>
      <c r="G78" s="29">
        <v>0</v>
      </c>
      <c r="H78" s="30"/>
      <c r="I78" s="46">
        <f t="shared" si="3"/>
        <v>0</v>
      </c>
      <c r="J78" s="22" t="str">
        <f t="shared" si="2"/>
        <v> </v>
      </c>
    </row>
    <row r="79" spans="1:10" ht="11.25">
      <c r="A79" s="21">
        <v>70</v>
      </c>
      <c r="B79" s="4" t="s">
        <v>127</v>
      </c>
      <c r="C79" s="49">
        <v>112</v>
      </c>
      <c r="D79" s="31"/>
      <c r="E79" s="40">
        <v>0</v>
      </c>
      <c r="F79" s="12"/>
      <c r="G79" s="29">
        <v>0</v>
      </c>
      <c r="H79" s="30"/>
      <c r="I79" s="46">
        <f t="shared" si="3"/>
        <v>112</v>
      </c>
      <c r="J79" s="22" t="str">
        <f t="shared" si="2"/>
        <v> </v>
      </c>
    </row>
    <row r="80" spans="1:10" ht="11.25">
      <c r="A80" s="21">
        <v>71</v>
      </c>
      <c r="B80" s="4" t="s">
        <v>128</v>
      </c>
      <c r="C80" s="49">
        <v>214</v>
      </c>
      <c r="D80" s="31"/>
      <c r="E80" s="40">
        <v>0</v>
      </c>
      <c r="F80" s="12"/>
      <c r="G80" s="29">
        <v>32</v>
      </c>
      <c r="H80" s="30"/>
      <c r="I80" s="46">
        <f t="shared" si="3"/>
        <v>246</v>
      </c>
      <c r="J80" s="22" t="str">
        <f t="shared" si="2"/>
        <v> </v>
      </c>
    </row>
    <row r="81" spans="1:10" ht="11.25">
      <c r="A81" s="21">
        <v>72</v>
      </c>
      <c r="B81" s="4" t="s">
        <v>59</v>
      </c>
      <c r="C81" s="49">
        <v>58</v>
      </c>
      <c r="D81" s="31"/>
      <c r="E81" s="40">
        <v>0</v>
      </c>
      <c r="F81" s="12"/>
      <c r="G81" s="29">
        <v>60</v>
      </c>
      <c r="H81" s="30"/>
      <c r="I81" s="46">
        <f t="shared" si="3"/>
        <v>118</v>
      </c>
      <c r="J81" s="22" t="str">
        <f t="shared" si="2"/>
        <v> </v>
      </c>
    </row>
    <row r="82" spans="1:10" ht="11.25">
      <c r="A82" s="21">
        <v>73</v>
      </c>
      <c r="B82" s="4" t="s">
        <v>60</v>
      </c>
      <c r="C82" s="49">
        <v>223.00325939244257</v>
      </c>
      <c r="D82" s="31" t="s">
        <v>100</v>
      </c>
      <c r="E82" s="40">
        <v>0</v>
      </c>
      <c r="F82" s="12"/>
      <c r="G82" s="29">
        <v>0</v>
      </c>
      <c r="H82" s="30"/>
      <c r="I82" s="46">
        <f t="shared" si="3"/>
        <v>223.00325939244257</v>
      </c>
      <c r="J82" s="22" t="str">
        <f t="shared" si="2"/>
        <v>(e)</v>
      </c>
    </row>
    <row r="83" spans="1:10" ht="11.25">
      <c r="A83" s="21">
        <v>74</v>
      </c>
      <c r="B83" s="4" t="s">
        <v>129</v>
      </c>
      <c r="C83" s="49">
        <v>0</v>
      </c>
      <c r="D83" s="31"/>
      <c r="E83" s="40">
        <v>0</v>
      </c>
      <c r="F83" s="12"/>
      <c r="G83" s="29">
        <v>0</v>
      </c>
      <c r="H83" s="30"/>
      <c r="I83" s="46">
        <f t="shared" si="3"/>
        <v>0</v>
      </c>
      <c r="J83" s="22" t="str">
        <f t="shared" si="2"/>
        <v> </v>
      </c>
    </row>
    <row r="84" spans="1:10" ht="11.25">
      <c r="A84" s="21">
        <v>75</v>
      </c>
      <c r="B84" s="4" t="s">
        <v>61</v>
      </c>
      <c r="C84" s="49">
        <v>50</v>
      </c>
      <c r="D84" s="31"/>
      <c r="E84" s="40">
        <v>0</v>
      </c>
      <c r="F84" s="12"/>
      <c r="G84" s="29">
        <v>0</v>
      </c>
      <c r="H84" s="30"/>
      <c r="I84" s="46">
        <f t="shared" si="3"/>
        <v>50</v>
      </c>
      <c r="J84" s="22" t="str">
        <f t="shared" si="2"/>
        <v> </v>
      </c>
    </row>
    <row r="85" spans="1:10" ht="11.25">
      <c r="A85" s="21">
        <v>76</v>
      </c>
      <c r="B85" s="4" t="s">
        <v>130</v>
      </c>
      <c r="C85" s="49">
        <v>536</v>
      </c>
      <c r="D85" s="31"/>
      <c r="E85" s="40">
        <v>0</v>
      </c>
      <c r="F85" s="12"/>
      <c r="G85" s="29">
        <v>73</v>
      </c>
      <c r="H85" s="30"/>
      <c r="I85" s="46">
        <f t="shared" si="3"/>
        <v>609</v>
      </c>
      <c r="J85" s="22" t="str">
        <f t="shared" si="2"/>
        <v> </v>
      </c>
    </row>
    <row r="86" spans="1:10" ht="11.25">
      <c r="A86" s="21">
        <v>77</v>
      </c>
      <c r="B86" s="4" t="s">
        <v>131</v>
      </c>
      <c r="C86" s="49">
        <v>667</v>
      </c>
      <c r="D86" s="31"/>
      <c r="E86" s="40">
        <v>10</v>
      </c>
      <c r="F86" s="12"/>
      <c r="G86" s="29">
        <v>150</v>
      </c>
      <c r="H86" s="31"/>
      <c r="I86" s="46">
        <f t="shared" si="3"/>
        <v>827</v>
      </c>
      <c r="J86" s="22" t="str">
        <f t="shared" si="2"/>
        <v> </v>
      </c>
    </row>
    <row r="87" spans="1:10" ht="11.25">
      <c r="A87" s="21">
        <v>78</v>
      </c>
      <c r="B87" s="4" t="s">
        <v>62</v>
      </c>
      <c r="C87" s="49">
        <v>917</v>
      </c>
      <c r="D87" s="31"/>
      <c r="E87" s="40">
        <v>0</v>
      </c>
      <c r="F87" s="12"/>
      <c r="G87" s="29">
        <v>22</v>
      </c>
      <c r="H87" s="30"/>
      <c r="I87" s="46">
        <f t="shared" si="3"/>
        <v>939</v>
      </c>
      <c r="J87" s="22" t="str">
        <f t="shared" si="2"/>
        <v> </v>
      </c>
    </row>
    <row r="88" spans="1:10" ht="11.25">
      <c r="A88" s="21">
        <v>79</v>
      </c>
      <c r="B88" s="4" t="s">
        <v>132</v>
      </c>
      <c r="C88" s="49">
        <v>55</v>
      </c>
      <c r="D88" s="31"/>
      <c r="E88" s="40">
        <v>12</v>
      </c>
      <c r="F88" s="12"/>
      <c r="G88" s="29">
        <v>0</v>
      </c>
      <c r="H88" s="30"/>
      <c r="I88" s="46">
        <f t="shared" si="3"/>
        <v>67</v>
      </c>
      <c r="J88" s="22" t="str">
        <f t="shared" si="2"/>
        <v> </v>
      </c>
    </row>
    <row r="89" spans="1:10" ht="11.25">
      <c r="A89" s="21">
        <v>80</v>
      </c>
      <c r="B89" s="4" t="s">
        <v>63</v>
      </c>
      <c r="C89" s="49">
        <v>0</v>
      </c>
      <c r="D89" s="31"/>
      <c r="E89" s="40">
        <v>0</v>
      </c>
      <c r="F89" s="12"/>
      <c r="G89" s="29">
        <v>0</v>
      </c>
      <c r="H89" s="30"/>
      <c r="I89" s="46">
        <f t="shared" si="3"/>
        <v>0</v>
      </c>
      <c r="J89" s="22" t="str">
        <f t="shared" si="2"/>
        <v> </v>
      </c>
    </row>
    <row r="90" spans="1:10" ht="11.25">
      <c r="A90" s="21">
        <v>81</v>
      </c>
      <c r="B90" s="4" t="s">
        <v>64</v>
      </c>
      <c r="C90" s="49">
        <v>0</v>
      </c>
      <c r="D90" s="31"/>
      <c r="E90" s="40">
        <v>0</v>
      </c>
      <c r="F90" s="12"/>
      <c r="G90" s="29">
        <v>0</v>
      </c>
      <c r="H90" s="30"/>
      <c r="I90" s="46">
        <f t="shared" si="3"/>
        <v>0</v>
      </c>
      <c r="J90" s="22" t="str">
        <f t="shared" si="2"/>
        <v> </v>
      </c>
    </row>
    <row r="91" spans="1:10" ht="11.25">
      <c r="A91" s="21">
        <v>82</v>
      </c>
      <c r="B91" s="4" t="s">
        <v>133</v>
      </c>
      <c r="C91" s="49">
        <v>51</v>
      </c>
      <c r="D91" s="31"/>
      <c r="E91" s="40">
        <v>0</v>
      </c>
      <c r="F91" s="12"/>
      <c r="G91" s="29">
        <v>10</v>
      </c>
      <c r="H91" s="30"/>
      <c r="I91" s="46">
        <f t="shared" si="3"/>
        <v>61</v>
      </c>
      <c r="J91" s="22" t="str">
        <f t="shared" si="2"/>
        <v> </v>
      </c>
    </row>
    <row r="92" spans="1:10" ht="11.25">
      <c r="A92" s="21">
        <v>83</v>
      </c>
      <c r="B92" s="4" t="s">
        <v>65</v>
      </c>
      <c r="C92" s="49">
        <v>532</v>
      </c>
      <c r="D92" s="31"/>
      <c r="E92" s="40">
        <v>35</v>
      </c>
      <c r="F92" s="12"/>
      <c r="G92" s="29">
        <v>52</v>
      </c>
      <c r="H92" s="30"/>
      <c r="I92" s="46">
        <f t="shared" si="3"/>
        <v>619</v>
      </c>
      <c r="J92" s="22" t="str">
        <f t="shared" si="2"/>
        <v> </v>
      </c>
    </row>
    <row r="93" spans="1:10" ht="11.25">
      <c r="A93" s="21">
        <v>84</v>
      </c>
      <c r="B93" s="4" t="s">
        <v>66</v>
      </c>
      <c r="C93" s="49">
        <v>184</v>
      </c>
      <c r="D93" s="31"/>
      <c r="E93" s="40">
        <v>0</v>
      </c>
      <c r="F93" s="12"/>
      <c r="G93" s="29">
        <v>0</v>
      </c>
      <c r="H93" s="30"/>
      <c r="I93" s="46">
        <f t="shared" si="3"/>
        <v>184</v>
      </c>
      <c r="J93" s="22" t="str">
        <f t="shared" si="2"/>
        <v> </v>
      </c>
    </row>
    <row r="94" spans="1:10" ht="11.25">
      <c r="A94" s="21">
        <v>85</v>
      </c>
      <c r="B94" s="4" t="s">
        <v>67</v>
      </c>
      <c r="C94" s="49">
        <v>38</v>
      </c>
      <c r="D94" s="31" t="s">
        <v>100</v>
      </c>
      <c r="E94" s="40">
        <v>0</v>
      </c>
      <c r="F94" s="12"/>
      <c r="G94" s="29">
        <v>0</v>
      </c>
      <c r="H94" s="30"/>
      <c r="I94" s="46">
        <f t="shared" si="3"/>
        <v>38</v>
      </c>
      <c r="J94" s="22" t="str">
        <f t="shared" si="2"/>
        <v>(e)</v>
      </c>
    </row>
    <row r="95" spans="1:10" ht="11.25">
      <c r="A95" s="21">
        <v>86</v>
      </c>
      <c r="B95" s="4" t="s">
        <v>68</v>
      </c>
      <c r="C95" s="49">
        <v>16</v>
      </c>
      <c r="D95" s="31"/>
      <c r="E95" s="40">
        <v>23</v>
      </c>
      <c r="F95" s="12"/>
      <c r="G95" s="29">
        <v>0</v>
      </c>
      <c r="H95" s="30"/>
      <c r="I95" s="46">
        <f t="shared" si="3"/>
        <v>39</v>
      </c>
      <c r="J95" s="22" t="str">
        <f t="shared" si="2"/>
        <v> </v>
      </c>
    </row>
    <row r="96" spans="1:10" ht="11.25">
      <c r="A96" s="21">
        <v>87</v>
      </c>
      <c r="B96" s="4" t="s">
        <v>134</v>
      </c>
      <c r="C96" s="49">
        <v>0</v>
      </c>
      <c r="D96" s="31"/>
      <c r="E96" s="40">
        <v>0</v>
      </c>
      <c r="F96" s="12"/>
      <c r="G96" s="29">
        <v>0</v>
      </c>
      <c r="H96" s="30"/>
      <c r="I96" s="46">
        <f t="shared" si="3"/>
        <v>0</v>
      </c>
      <c r="J96" s="22" t="str">
        <f t="shared" si="2"/>
        <v> </v>
      </c>
    </row>
    <row r="97" spans="1:10" ht="11.25">
      <c r="A97" s="21">
        <v>88</v>
      </c>
      <c r="B97" s="4" t="s">
        <v>69</v>
      </c>
      <c r="C97" s="49">
        <v>0</v>
      </c>
      <c r="D97" s="31"/>
      <c r="E97" s="40">
        <v>0</v>
      </c>
      <c r="F97" s="12"/>
      <c r="G97" s="29">
        <v>0</v>
      </c>
      <c r="H97" s="30"/>
      <c r="I97" s="46">
        <f t="shared" si="3"/>
        <v>0</v>
      </c>
      <c r="J97" s="22" t="str">
        <f t="shared" si="2"/>
        <v> </v>
      </c>
    </row>
    <row r="98" spans="1:10" ht="11.25">
      <c r="A98" s="21">
        <v>89</v>
      </c>
      <c r="B98" s="4" t="s">
        <v>70</v>
      </c>
      <c r="C98" s="49">
        <v>74</v>
      </c>
      <c r="D98" s="31"/>
      <c r="E98" s="40">
        <v>2</v>
      </c>
      <c r="F98" s="12"/>
      <c r="G98" s="29">
        <v>0</v>
      </c>
      <c r="H98" s="30"/>
      <c r="I98" s="46">
        <f t="shared" si="3"/>
        <v>76</v>
      </c>
      <c r="J98" s="22" t="str">
        <f t="shared" si="2"/>
        <v> </v>
      </c>
    </row>
    <row r="99" spans="1:10" ht="11.25">
      <c r="A99" s="21">
        <v>90</v>
      </c>
      <c r="B99" s="4" t="s">
        <v>71</v>
      </c>
      <c r="C99" s="49">
        <v>0</v>
      </c>
      <c r="D99" s="31" t="s">
        <v>100</v>
      </c>
      <c r="E99" s="40">
        <v>0</v>
      </c>
      <c r="F99" s="12" t="s">
        <v>100</v>
      </c>
      <c r="G99" s="29">
        <v>0</v>
      </c>
      <c r="H99" s="30" t="s">
        <v>100</v>
      </c>
      <c r="I99" s="46">
        <f t="shared" si="3"/>
        <v>0</v>
      </c>
      <c r="J99" s="22" t="str">
        <f t="shared" si="2"/>
        <v>(e)</v>
      </c>
    </row>
    <row r="100" spans="1:10" ht="11.25">
      <c r="A100" s="21">
        <v>91</v>
      </c>
      <c r="B100" s="4" t="s">
        <v>72</v>
      </c>
      <c r="C100" s="49">
        <v>388</v>
      </c>
      <c r="D100" s="31"/>
      <c r="E100" s="40">
        <v>19</v>
      </c>
      <c r="F100" s="12"/>
      <c r="G100" s="29">
        <v>21</v>
      </c>
      <c r="H100" s="30"/>
      <c r="I100" s="46">
        <f t="shared" si="3"/>
        <v>428</v>
      </c>
      <c r="J100" s="22" t="str">
        <f t="shared" si="2"/>
        <v> </v>
      </c>
    </row>
    <row r="101" spans="1:10" ht="11.25">
      <c r="A101" s="21">
        <v>92</v>
      </c>
      <c r="B101" s="4" t="s">
        <v>135</v>
      </c>
      <c r="C101" s="49">
        <v>0</v>
      </c>
      <c r="D101" s="31"/>
      <c r="E101" s="40">
        <v>0</v>
      </c>
      <c r="F101" s="12"/>
      <c r="G101" s="29">
        <v>0</v>
      </c>
      <c r="H101" s="31"/>
      <c r="I101" s="46">
        <f t="shared" si="3"/>
        <v>0</v>
      </c>
      <c r="J101" s="22" t="str">
        <f t="shared" si="2"/>
        <v> </v>
      </c>
    </row>
    <row r="102" spans="1:10" ht="11.25">
      <c r="A102" s="21">
        <v>93</v>
      </c>
      <c r="B102" s="4" t="s">
        <v>136</v>
      </c>
      <c r="C102" s="49">
        <v>481</v>
      </c>
      <c r="D102" s="31"/>
      <c r="E102" s="40">
        <v>0</v>
      </c>
      <c r="F102" s="12"/>
      <c r="G102" s="29">
        <v>86</v>
      </c>
      <c r="H102" s="30"/>
      <c r="I102" s="46">
        <f t="shared" si="3"/>
        <v>567</v>
      </c>
      <c r="J102" s="22" t="str">
        <f t="shared" si="2"/>
        <v> </v>
      </c>
    </row>
    <row r="103" spans="1:10" ht="11.25">
      <c r="A103" s="21">
        <v>94</v>
      </c>
      <c r="B103" s="4" t="s">
        <v>137</v>
      </c>
      <c r="C103" s="49">
        <v>0</v>
      </c>
      <c r="D103" s="31"/>
      <c r="E103" s="40">
        <v>0</v>
      </c>
      <c r="F103" s="12"/>
      <c r="G103" s="29">
        <v>215</v>
      </c>
      <c r="H103" s="30"/>
      <c r="I103" s="46">
        <f t="shared" si="3"/>
        <v>215</v>
      </c>
      <c r="J103" s="22" t="str">
        <f t="shared" si="2"/>
        <v> </v>
      </c>
    </row>
    <row r="104" spans="1:10" ht="11.25">
      <c r="A104" s="18">
        <v>95</v>
      </c>
      <c r="B104" s="24" t="s">
        <v>138</v>
      </c>
      <c r="C104" s="50">
        <v>320</v>
      </c>
      <c r="D104" s="35"/>
      <c r="E104" s="41">
        <v>8</v>
      </c>
      <c r="F104" s="37"/>
      <c r="G104" s="32">
        <v>12</v>
      </c>
      <c r="H104" s="33"/>
      <c r="I104" s="47">
        <f t="shared" si="3"/>
        <v>340</v>
      </c>
      <c r="J104" s="23" t="str">
        <f t="shared" si="2"/>
        <v> </v>
      </c>
    </row>
    <row r="105" spans="1:10" ht="11.25">
      <c r="A105" s="21">
        <v>971</v>
      </c>
      <c r="B105" s="4" t="s">
        <v>73</v>
      </c>
      <c r="C105" s="49">
        <v>0</v>
      </c>
      <c r="D105" s="31"/>
      <c r="E105" s="40">
        <v>5</v>
      </c>
      <c r="F105" s="12"/>
      <c r="G105" s="29">
        <v>0</v>
      </c>
      <c r="H105" s="30"/>
      <c r="I105" s="46">
        <f t="shared" si="3"/>
        <v>5</v>
      </c>
      <c r="J105" s="22" t="str">
        <f t="shared" si="2"/>
        <v> </v>
      </c>
    </row>
    <row r="106" spans="1:10" ht="11.25">
      <c r="A106" s="21">
        <v>972</v>
      </c>
      <c r="B106" s="4" t="s">
        <v>74</v>
      </c>
      <c r="C106" s="49">
        <v>0</v>
      </c>
      <c r="D106" s="31"/>
      <c r="E106" s="40">
        <v>0</v>
      </c>
      <c r="F106" s="10"/>
      <c r="G106" s="29">
        <v>20</v>
      </c>
      <c r="H106" s="31"/>
      <c r="I106" s="46">
        <f t="shared" si="3"/>
        <v>20</v>
      </c>
      <c r="J106" s="22" t="str">
        <f t="shared" si="2"/>
        <v> </v>
      </c>
    </row>
    <row r="107" spans="1:10" ht="11.25">
      <c r="A107" s="21">
        <v>973</v>
      </c>
      <c r="B107" s="4" t="s">
        <v>139</v>
      </c>
      <c r="C107" s="49">
        <v>0</v>
      </c>
      <c r="D107" s="31"/>
      <c r="E107" s="40">
        <v>0</v>
      </c>
      <c r="F107" s="10"/>
      <c r="G107" s="29">
        <v>0</v>
      </c>
      <c r="H107" s="31"/>
      <c r="I107" s="46">
        <f t="shared" si="3"/>
        <v>0</v>
      </c>
      <c r="J107" s="22" t="str">
        <f t="shared" si="2"/>
        <v> </v>
      </c>
    </row>
    <row r="108" spans="1:10" ht="11.25">
      <c r="A108" s="18">
        <v>974</v>
      </c>
      <c r="B108" s="24" t="s">
        <v>75</v>
      </c>
      <c r="C108" s="50">
        <v>0</v>
      </c>
      <c r="D108" s="35"/>
      <c r="E108" s="41">
        <v>0</v>
      </c>
      <c r="F108" s="37"/>
      <c r="G108" s="32">
        <v>0</v>
      </c>
      <c r="H108" s="33"/>
      <c r="I108" s="47">
        <f t="shared" si="3"/>
        <v>0</v>
      </c>
      <c r="J108" s="23" t="str">
        <f t="shared" si="2"/>
        <v> </v>
      </c>
    </row>
    <row r="109" spans="5:8" ht="11.25">
      <c r="E109" s="4"/>
      <c r="F109" s="10"/>
      <c r="G109" s="4"/>
      <c r="H109" s="10"/>
    </row>
    <row r="110" spans="1:11" ht="11.25">
      <c r="A110" s="554" t="s">
        <v>78</v>
      </c>
      <c r="B110" s="555"/>
      <c r="C110" s="48">
        <f>SUM(C5:C104)</f>
        <v>14863.003259392442</v>
      </c>
      <c r="D110" s="20"/>
      <c r="E110" s="45">
        <f>SUM(E5:E104)</f>
        <v>628</v>
      </c>
      <c r="F110" s="36"/>
      <c r="G110" s="48">
        <f>SUM(G5:G104)</f>
        <v>1596</v>
      </c>
      <c r="H110" s="20"/>
      <c r="I110" s="45">
        <f>SUM(I5:I104)</f>
        <v>17087.00325939244</v>
      </c>
      <c r="J110" s="20"/>
      <c r="K110" s="70"/>
    </row>
    <row r="111" spans="1:10" ht="12.75" customHeight="1">
      <c r="A111" s="586" t="s">
        <v>95</v>
      </c>
      <c r="B111" s="587"/>
      <c r="C111" s="49">
        <f>SUM(C105:C108)</f>
        <v>0</v>
      </c>
      <c r="D111" s="22"/>
      <c r="E111" s="46">
        <f>SUM(E105:E108)</f>
        <v>5</v>
      </c>
      <c r="F111" s="12"/>
      <c r="G111" s="49">
        <f>SUM(G105:G108)</f>
        <v>20</v>
      </c>
      <c r="H111" s="22"/>
      <c r="I111" s="46">
        <f>SUM(I105:I108)</f>
        <v>25</v>
      </c>
      <c r="J111" s="22"/>
    </row>
    <row r="112" spans="1:10" ht="11.25">
      <c r="A112" s="551" t="s">
        <v>79</v>
      </c>
      <c r="B112" s="552"/>
      <c r="C112" s="50">
        <f>C110+C111</f>
        <v>14863.003259392442</v>
      </c>
      <c r="D112" s="23"/>
      <c r="E112" s="47">
        <f>E110+E111</f>
        <v>633</v>
      </c>
      <c r="F112" s="37"/>
      <c r="G112" s="50">
        <f>G110+G111</f>
        <v>1616</v>
      </c>
      <c r="H112" s="23"/>
      <c r="I112" s="47">
        <f>I110+I111</f>
        <v>17112.00325939244</v>
      </c>
      <c r="J112" s="23"/>
    </row>
    <row r="113" spans="1:8" ht="11.25">
      <c r="A113" s="557" t="s">
        <v>84</v>
      </c>
      <c r="B113" s="557"/>
      <c r="C113" s="4"/>
      <c r="D113" s="10"/>
      <c r="E113" s="4"/>
      <c r="F113" s="10"/>
      <c r="G113" s="4"/>
      <c r="H113" s="10"/>
    </row>
    <row r="114" spans="1:8" ht="11.25">
      <c r="A114" s="4"/>
      <c r="B114" s="11"/>
      <c r="C114" s="11"/>
      <c r="D114" s="15"/>
      <c r="E114" s="13"/>
      <c r="F114" s="14"/>
      <c r="G114" s="13"/>
      <c r="H114" s="14"/>
    </row>
    <row r="115" spans="1:8" ht="11.25">
      <c r="A115" s="4"/>
      <c r="B115" s="11"/>
      <c r="C115" s="11"/>
      <c r="D115" s="15"/>
      <c r="E115" s="11"/>
      <c r="F115" s="15"/>
      <c r="G115" s="11"/>
      <c r="H115" s="15"/>
    </row>
    <row r="116" spans="1:8" ht="11.25">
      <c r="A116" s="4"/>
      <c r="B116" s="4"/>
      <c r="C116" s="4"/>
      <c r="D116" s="10"/>
      <c r="E116" s="4"/>
      <c r="F116" s="10"/>
      <c r="G116" s="4"/>
      <c r="H116" s="10"/>
    </row>
    <row r="117" spans="1:8" ht="11.25">
      <c r="A117" s="4"/>
      <c r="B117" s="4"/>
      <c r="C117" s="4"/>
      <c r="D117" s="10"/>
      <c r="E117" s="6"/>
      <c r="F117" s="10"/>
      <c r="G117" s="6"/>
      <c r="H117" s="16"/>
    </row>
    <row r="118" spans="1:8" ht="11.25">
      <c r="A118" s="4"/>
      <c r="B118" s="4"/>
      <c r="C118" s="4"/>
      <c r="D118" s="10"/>
      <c r="E118" s="6"/>
      <c r="F118" s="10"/>
      <c r="G118" s="6"/>
      <c r="H118" s="16"/>
    </row>
    <row r="119" spans="1:8" ht="11.25">
      <c r="A119" s="4"/>
      <c r="B119" s="4"/>
      <c r="C119" s="4"/>
      <c r="D119" s="10"/>
      <c r="E119" s="6"/>
      <c r="F119" s="10"/>
      <c r="G119" s="6"/>
      <c r="H119" s="16"/>
    </row>
    <row r="120" spans="1:8" ht="11.25">
      <c r="A120" s="4"/>
      <c r="B120" s="4"/>
      <c r="C120" s="4"/>
      <c r="D120" s="10"/>
      <c r="E120" s="6"/>
      <c r="F120" s="10"/>
      <c r="G120" s="6"/>
      <c r="H120" s="16"/>
    </row>
    <row r="121" spans="1:8" ht="11.25">
      <c r="A121" s="4"/>
      <c r="B121" s="4"/>
      <c r="C121" s="4"/>
      <c r="D121" s="10"/>
      <c r="E121" s="6"/>
      <c r="F121" s="10"/>
      <c r="G121" s="6"/>
      <c r="H121" s="16"/>
    </row>
    <row r="122" spans="1:8" ht="11.25">
      <c r="A122" s="4"/>
      <c r="B122" s="4"/>
      <c r="C122" s="4"/>
      <c r="D122" s="10"/>
      <c r="E122" s="6"/>
      <c r="F122" s="10"/>
      <c r="G122" s="6"/>
      <c r="H122" s="16"/>
    </row>
    <row r="123" spans="1:8" ht="11.25">
      <c r="A123" s="4"/>
      <c r="B123" s="4"/>
      <c r="C123" s="4"/>
      <c r="D123" s="10"/>
      <c r="E123" s="6"/>
      <c r="F123" s="10"/>
      <c r="G123" s="6"/>
      <c r="H123" s="16"/>
    </row>
    <row r="124" spans="1:8" ht="11.25">
      <c r="A124" s="4"/>
      <c r="B124" s="4"/>
      <c r="C124" s="4"/>
      <c r="D124" s="10"/>
      <c r="E124" s="6"/>
      <c r="F124" s="10"/>
      <c r="G124" s="6"/>
      <c r="H124" s="16"/>
    </row>
    <row r="125" spans="1:8" ht="11.25">
      <c r="A125" s="4"/>
      <c r="B125" s="4"/>
      <c r="C125" s="4"/>
      <c r="D125" s="10"/>
      <c r="E125" s="6"/>
      <c r="F125" s="10"/>
      <c r="G125" s="6"/>
      <c r="H125" s="16"/>
    </row>
    <row r="126" spans="1:8" ht="11.25">
      <c r="A126" s="4"/>
      <c r="B126" s="4"/>
      <c r="C126" s="4"/>
      <c r="D126" s="10"/>
      <c r="E126" s="6"/>
      <c r="F126" s="10"/>
      <c r="G126" s="6"/>
      <c r="H126" s="16"/>
    </row>
    <row r="127" spans="1:8" ht="11.25">
      <c r="A127" s="4"/>
      <c r="B127" s="4"/>
      <c r="C127" s="4"/>
      <c r="D127" s="10"/>
      <c r="E127" s="6"/>
      <c r="F127" s="10"/>
      <c r="G127" s="6"/>
      <c r="H127" s="16"/>
    </row>
    <row r="128" spans="1:8" ht="11.25">
      <c r="A128" s="4"/>
      <c r="B128" s="4"/>
      <c r="C128" s="4"/>
      <c r="D128" s="10"/>
      <c r="E128" s="6"/>
      <c r="F128" s="10"/>
      <c r="G128" s="6"/>
      <c r="H128" s="16"/>
    </row>
    <row r="129" spans="1:8" ht="11.25">
      <c r="A129" s="4"/>
      <c r="B129" s="4"/>
      <c r="C129" s="4"/>
      <c r="D129" s="10"/>
      <c r="E129" s="6"/>
      <c r="F129" s="10"/>
      <c r="G129" s="6"/>
      <c r="H129" s="16"/>
    </row>
    <row r="130" spans="1:8" ht="11.25">
      <c r="A130" s="4"/>
      <c r="B130" s="4"/>
      <c r="C130" s="4"/>
      <c r="D130" s="10"/>
      <c r="E130" s="6"/>
      <c r="F130" s="10"/>
      <c r="G130" s="6"/>
      <c r="H130" s="16"/>
    </row>
    <row r="131" spans="1:8" ht="11.25">
      <c r="A131" s="4"/>
      <c r="B131" s="4"/>
      <c r="C131" s="4"/>
      <c r="D131" s="10"/>
      <c r="E131" s="6"/>
      <c r="F131" s="10"/>
      <c r="G131" s="6"/>
      <c r="H131" s="16"/>
    </row>
    <row r="132" spans="1:8" ht="11.25">
      <c r="A132" s="4"/>
      <c r="B132" s="4"/>
      <c r="C132" s="4"/>
      <c r="D132" s="10"/>
      <c r="E132" s="6"/>
      <c r="F132" s="10"/>
      <c r="G132" s="6"/>
      <c r="H132" s="16"/>
    </row>
    <row r="133" spans="1:8" ht="11.25">
      <c r="A133" s="4"/>
      <c r="B133" s="4"/>
      <c r="C133" s="4"/>
      <c r="D133" s="10"/>
      <c r="E133" s="6"/>
      <c r="F133" s="10"/>
      <c r="G133" s="6"/>
      <c r="H133" s="16"/>
    </row>
    <row r="134" spans="1:8" ht="11.25">
      <c r="A134" s="4"/>
      <c r="B134" s="4"/>
      <c r="C134" s="4"/>
      <c r="D134" s="10"/>
      <c r="E134" s="6"/>
      <c r="F134" s="10"/>
      <c r="G134" s="6"/>
      <c r="H134" s="16"/>
    </row>
    <row r="135" spans="1:8" ht="11.25">
      <c r="A135" s="4"/>
      <c r="B135" s="4"/>
      <c r="C135" s="4"/>
      <c r="D135" s="10"/>
      <c r="E135" s="6"/>
      <c r="F135" s="10"/>
      <c r="G135" s="6"/>
      <c r="H135" s="16"/>
    </row>
    <row r="136" spans="1:8" ht="11.25">
      <c r="A136" s="4"/>
      <c r="B136" s="4"/>
      <c r="C136" s="4"/>
      <c r="D136" s="10"/>
      <c r="E136" s="6"/>
      <c r="F136" s="10"/>
      <c r="G136" s="6"/>
      <c r="H136" s="16"/>
    </row>
    <row r="137" spans="1:8" ht="11.25">
      <c r="A137" s="4"/>
      <c r="B137" s="4"/>
      <c r="C137" s="4"/>
      <c r="D137" s="10"/>
      <c r="E137" s="6"/>
      <c r="F137" s="10"/>
      <c r="G137" s="6"/>
      <c r="H137" s="16"/>
    </row>
    <row r="138" spans="1:8" ht="11.25">
      <c r="A138" s="4"/>
      <c r="B138" s="4"/>
      <c r="C138" s="4"/>
      <c r="D138" s="10"/>
      <c r="E138" s="6"/>
      <c r="F138" s="10"/>
      <c r="G138" s="6"/>
      <c r="H138" s="16"/>
    </row>
    <row r="139" spans="1:8" ht="11.25">
      <c r="A139" s="4"/>
      <c r="B139" s="4"/>
      <c r="C139" s="4"/>
      <c r="D139" s="10"/>
      <c r="E139" s="4"/>
      <c r="F139" s="10"/>
      <c r="G139" s="4"/>
      <c r="H139" s="10"/>
    </row>
    <row r="140" spans="1:8" ht="11.25">
      <c r="A140" s="4"/>
      <c r="B140" s="4"/>
      <c r="C140" s="4"/>
      <c r="D140" s="10"/>
      <c r="E140" s="4"/>
      <c r="F140" s="10"/>
      <c r="G140" s="4"/>
      <c r="H140" s="10"/>
    </row>
    <row r="141" spans="1:8" ht="11.25">
      <c r="A141" s="4"/>
      <c r="B141" s="4"/>
      <c r="C141" s="4"/>
      <c r="D141" s="10"/>
      <c r="E141" s="4"/>
      <c r="F141" s="10"/>
      <c r="G141" s="4"/>
      <c r="H141" s="10"/>
    </row>
    <row r="142" spans="1:8" ht="11.25">
      <c r="A142" s="4"/>
      <c r="B142" s="4"/>
      <c r="C142" s="4"/>
      <c r="D142" s="10"/>
      <c r="E142" s="4"/>
      <c r="F142" s="10"/>
      <c r="G142" s="4"/>
      <c r="H142" s="10"/>
    </row>
    <row r="143" spans="1:8" ht="11.25">
      <c r="A143" s="4"/>
      <c r="B143" s="4"/>
      <c r="C143" s="4"/>
      <c r="D143" s="10"/>
      <c r="E143" s="4"/>
      <c r="F143" s="10"/>
      <c r="G143" s="4"/>
      <c r="H143" s="10"/>
    </row>
    <row r="144" spans="1:8" ht="11.25">
      <c r="A144" s="4"/>
      <c r="B144" s="4"/>
      <c r="C144" s="4"/>
      <c r="D144" s="10"/>
      <c r="E144" s="8"/>
      <c r="F144" s="12"/>
      <c r="G144" s="8"/>
      <c r="H144" s="12"/>
    </row>
    <row r="145" ht="11.25">
      <c r="F145" s="10"/>
    </row>
    <row r="146" ht="11.25">
      <c r="F146" s="10"/>
    </row>
    <row r="147" ht="11.25">
      <c r="F147" s="10"/>
    </row>
    <row r="148" ht="11.25">
      <c r="F148" s="10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</sheetData>
  <sheetProtection/>
  <mergeCells count="16">
    <mergeCell ref="E60:F61"/>
    <mergeCell ref="A113:B113"/>
    <mergeCell ref="G60:H61"/>
    <mergeCell ref="A110:B110"/>
    <mergeCell ref="A111:B111"/>
    <mergeCell ref="A112:B112"/>
    <mergeCell ref="A1:J1"/>
    <mergeCell ref="I60:J61"/>
    <mergeCell ref="A3:B4"/>
    <mergeCell ref="A58:B58"/>
    <mergeCell ref="I3:J4"/>
    <mergeCell ref="C3:D4"/>
    <mergeCell ref="E3:F4"/>
    <mergeCell ref="G3:H4"/>
    <mergeCell ref="A60:B61"/>
    <mergeCell ref="C60:D6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8" max="255" man="1"/>
  </rowBreaks>
  <ignoredErrors>
    <ignoredError sqref="C111:G11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L180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4.00390625" style="1" customWidth="1"/>
    <col min="2" max="2" width="21.421875" style="1" customWidth="1"/>
    <col min="3" max="3" width="9.7109375" style="1" customWidth="1"/>
    <col min="4" max="4" width="3.421875" style="3" customWidth="1"/>
    <col min="5" max="5" width="10.00390625" style="1" customWidth="1"/>
    <col min="6" max="6" width="3.421875" style="3" customWidth="1"/>
    <col min="7" max="7" width="10.00390625" style="3" customWidth="1"/>
    <col min="8" max="8" width="3.421875" style="3" customWidth="1"/>
    <col min="9" max="9" width="9.7109375" style="1" customWidth="1"/>
    <col min="10" max="10" width="3.421875" style="3" customWidth="1"/>
    <col min="11" max="11" width="7.7109375" style="1" customWidth="1"/>
    <col min="12" max="12" width="6.28125" style="1" customWidth="1"/>
    <col min="13" max="16384" width="11.421875" style="1" customWidth="1"/>
  </cols>
  <sheetData>
    <row r="1" spans="1:10" ht="25.5" customHeight="1">
      <c r="A1" s="563" t="s">
        <v>178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593" t="s">
        <v>77</v>
      </c>
      <c r="B3" s="593"/>
      <c r="C3" s="604" t="s">
        <v>80</v>
      </c>
      <c r="D3" s="604"/>
      <c r="E3" s="604" t="s">
        <v>81</v>
      </c>
      <c r="F3" s="604"/>
      <c r="G3" s="604" t="s">
        <v>82</v>
      </c>
      <c r="H3" s="604"/>
      <c r="I3" s="604" t="s">
        <v>87</v>
      </c>
      <c r="J3" s="604"/>
    </row>
    <row r="4" spans="1:10" ht="21" customHeight="1">
      <c r="A4" s="606"/>
      <c r="B4" s="606"/>
      <c r="C4" s="605"/>
      <c r="D4" s="605"/>
      <c r="E4" s="605"/>
      <c r="F4" s="605"/>
      <c r="G4" s="605"/>
      <c r="H4" s="605"/>
      <c r="I4" s="605"/>
      <c r="J4" s="605"/>
    </row>
    <row r="5" spans="1:12" ht="11.25">
      <c r="A5" s="21">
        <v>1</v>
      </c>
      <c r="B5" s="4" t="s">
        <v>15</v>
      </c>
      <c r="C5" s="49">
        <v>95</v>
      </c>
      <c r="D5" s="31"/>
      <c r="E5" s="40">
        <v>0</v>
      </c>
      <c r="F5" s="12"/>
      <c r="G5" s="75">
        <v>29</v>
      </c>
      <c r="H5" s="22"/>
      <c r="I5" s="46">
        <f>C5+E5+G5</f>
        <v>124</v>
      </c>
      <c r="J5" s="22" t="str">
        <f>IF(OR(D5="(e)",F5="(e)"),"(e)"," ")</f>
        <v> </v>
      </c>
      <c r="K5" s="70"/>
      <c r="L5" s="70"/>
    </row>
    <row r="6" spans="1:12" ht="11.25">
      <c r="A6" s="21">
        <v>2</v>
      </c>
      <c r="B6" s="4" t="s">
        <v>16</v>
      </c>
      <c r="C6" s="49">
        <v>70</v>
      </c>
      <c r="D6" s="31"/>
      <c r="E6" s="40">
        <v>0</v>
      </c>
      <c r="F6" s="12"/>
      <c r="G6" s="75">
        <v>0</v>
      </c>
      <c r="H6" s="22"/>
      <c r="I6" s="46">
        <f aca="true" t="shared" si="0" ref="I6:I57">C6+E6+G6</f>
        <v>70</v>
      </c>
      <c r="J6" s="22" t="str">
        <f>IF(OR(D6="(e)",F6="(e)"),"(e)"," ")</f>
        <v> </v>
      </c>
      <c r="K6" s="70"/>
      <c r="L6" s="70"/>
    </row>
    <row r="7" spans="1:12" ht="11.25">
      <c r="A7" s="21">
        <v>3</v>
      </c>
      <c r="B7" s="4" t="s">
        <v>17</v>
      </c>
      <c r="C7" s="49">
        <v>61</v>
      </c>
      <c r="D7" s="31"/>
      <c r="E7" s="40">
        <v>0</v>
      </c>
      <c r="F7" s="12"/>
      <c r="G7" s="75">
        <v>0</v>
      </c>
      <c r="H7" s="22"/>
      <c r="I7" s="46">
        <f t="shared" si="0"/>
        <v>61</v>
      </c>
      <c r="J7" s="22" t="str">
        <f aca="true" t="shared" si="1" ref="J7:J57">IF(OR(D7="(e)",F7="(e)"),"(e)"," ")</f>
        <v> </v>
      </c>
      <c r="K7" s="70"/>
      <c r="L7" s="70"/>
    </row>
    <row r="8" spans="1:12" ht="11.25">
      <c r="A8" s="21">
        <v>4</v>
      </c>
      <c r="B8" s="4" t="s">
        <v>101</v>
      </c>
      <c r="C8" s="49">
        <v>301</v>
      </c>
      <c r="D8" s="31"/>
      <c r="E8" s="40">
        <v>415</v>
      </c>
      <c r="F8" s="12"/>
      <c r="G8" s="75">
        <v>0</v>
      </c>
      <c r="H8" s="22"/>
      <c r="I8" s="46">
        <f t="shared" si="0"/>
        <v>716</v>
      </c>
      <c r="J8" s="22" t="str">
        <f t="shared" si="1"/>
        <v> </v>
      </c>
      <c r="K8" s="70"/>
      <c r="L8" s="70"/>
    </row>
    <row r="9" spans="1:12" ht="11.25">
      <c r="A9" s="21">
        <v>5</v>
      </c>
      <c r="B9" s="4" t="s">
        <v>102</v>
      </c>
      <c r="C9" s="49">
        <v>0</v>
      </c>
      <c r="D9" s="31" t="s">
        <v>100</v>
      </c>
      <c r="E9" s="40">
        <v>0</v>
      </c>
      <c r="F9" s="10" t="s">
        <v>100</v>
      </c>
      <c r="G9" s="21">
        <v>0</v>
      </c>
      <c r="H9" s="31" t="s">
        <v>100</v>
      </c>
      <c r="I9" s="46">
        <f t="shared" si="0"/>
        <v>0</v>
      </c>
      <c r="J9" s="22" t="str">
        <f t="shared" si="1"/>
        <v>(e)</v>
      </c>
      <c r="K9" s="70"/>
      <c r="L9" s="70"/>
    </row>
    <row r="10" spans="1:12" ht="11.25">
      <c r="A10" s="21">
        <v>6</v>
      </c>
      <c r="B10" s="4" t="s">
        <v>103</v>
      </c>
      <c r="C10" s="49">
        <v>4717</v>
      </c>
      <c r="D10" s="31"/>
      <c r="E10" s="40">
        <v>45</v>
      </c>
      <c r="F10" s="12"/>
      <c r="G10" s="75">
        <v>0</v>
      </c>
      <c r="H10" s="22"/>
      <c r="I10" s="46">
        <f t="shared" si="0"/>
        <v>4762</v>
      </c>
      <c r="J10" s="22" t="str">
        <f t="shared" si="1"/>
        <v> </v>
      </c>
      <c r="K10" s="70"/>
      <c r="L10" s="70"/>
    </row>
    <row r="11" spans="1:12" ht="11.25">
      <c r="A11" s="21">
        <v>7</v>
      </c>
      <c r="B11" s="4" t="s">
        <v>18</v>
      </c>
      <c r="C11" s="49">
        <v>107</v>
      </c>
      <c r="D11" s="31"/>
      <c r="E11" s="40">
        <v>18</v>
      </c>
      <c r="F11" s="12"/>
      <c r="G11" s="75">
        <v>0</v>
      </c>
      <c r="H11" s="22"/>
      <c r="I11" s="46">
        <f t="shared" si="0"/>
        <v>125</v>
      </c>
      <c r="J11" s="22" t="str">
        <f t="shared" si="1"/>
        <v> </v>
      </c>
      <c r="K11" s="70"/>
      <c r="L11" s="70"/>
    </row>
    <row r="12" spans="1:12" ht="11.25">
      <c r="A12" s="21">
        <v>8</v>
      </c>
      <c r="B12" s="4" t="s">
        <v>19</v>
      </c>
      <c r="C12" s="49">
        <v>0</v>
      </c>
      <c r="D12" s="31"/>
      <c r="E12" s="40">
        <v>0</v>
      </c>
      <c r="F12" s="12"/>
      <c r="G12" s="75">
        <v>0</v>
      </c>
      <c r="H12" s="22"/>
      <c r="I12" s="46">
        <f t="shared" si="0"/>
        <v>0</v>
      </c>
      <c r="J12" s="22" t="str">
        <f t="shared" si="1"/>
        <v> </v>
      </c>
      <c r="K12" s="70"/>
      <c r="L12" s="70"/>
    </row>
    <row r="13" spans="1:12" ht="11.25">
      <c r="A13" s="21">
        <v>9</v>
      </c>
      <c r="B13" s="4" t="s">
        <v>20</v>
      </c>
      <c r="C13" s="49">
        <v>256</v>
      </c>
      <c r="D13" s="31"/>
      <c r="E13" s="40">
        <v>0</v>
      </c>
      <c r="F13" s="12"/>
      <c r="G13" s="75">
        <v>68</v>
      </c>
      <c r="H13" s="22"/>
      <c r="I13" s="46">
        <f t="shared" si="0"/>
        <v>324</v>
      </c>
      <c r="J13" s="22" t="str">
        <f t="shared" si="1"/>
        <v> </v>
      </c>
      <c r="K13" s="70"/>
      <c r="L13" s="70"/>
    </row>
    <row r="14" spans="1:12" ht="11.25">
      <c r="A14" s="21">
        <v>10</v>
      </c>
      <c r="B14" s="4" t="s">
        <v>21</v>
      </c>
      <c r="C14" s="49">
        <v>324</v>
      </c>
      <c r="D14" s="31"/>
      <c r="E14" s="40">
        <v>0</v>
      </c>
      <c r="F14" s="12"/>
      <c r="G14" s="75">
        <v>230</v>
      </c>
      <c r="H14" s="22"/>
      <c r="I14" s="46">
        <f t="shared" si="0"/>
        <v>554</v>
      </c>
      <c r="J14" s="22" t="str">
        <f t="shared" si="1"/>
        <v> </v>
      </c>
      <c r="K14" s="70"/>
      <c r="L14" s="70"/>
    </row>
    <row r="15" spans="1:12" ht="11.25">
      <c r="A15" s="21">
        <v>11</v>
      </c>
      <c r="B15" s="4" t="s">
        <v>22</v>
      </c>
      <c r="C15" s="49">
        <v>0</v>
      </c>
      <c r="D15" s="31"/>
      <c r="E15" s="40">
        <v>0</v>
      </c>
      <c r="F15" s="12"/>
      <c r="G15" s="75">
        <v>0</v>
      </c>
      <c r="H15" s="22"/>
      <c r="I15" s="46">
        <f t="shared" si="0"/>
        <v>0</v>
      </c>
      <c r="J15" s="22" t="str">
        <f t="shared" si="1"/>
        <v> </v>
      </c>
      <c r="K15" s="70"/>
      <c r="L15" s="70"/>
    </row>
    <row r="16" spans="1:12" ht="11.25">
      <c r="A16" s="21">
        <v>12</v>
      </c>
      <c r="B16" s="4" t="s">
        <v>23</v>
      </c>
      <c r="C16" s="49">
        <v>0</v>
      </c>
      <c r="D16" s="31"/>
      <c r="E16" s="40">
        <v>0</v>
      </c>
      <c r="F16" s="10"/>
      <c r="G16" s="21">
        <v>0</v>
      </c>
      <c r="H16" s="31"/>
      <c r="I16" s="46">
        <f t="shared" si="0"/>
        <v>0</v>
      </c>
      <c r="J16" s="22" t="str">
        <f t="shared" si="1"/>
        <v> </v>
      </c>
      <c r="K16" s="70"/>
      <c r="L16" s="70"/>
    </row>
    <row r="17" spans="1:12" ht="11.25">
      <c r="A17" s="21">
        <v>13</v>
      </c>
      <c r="B17" s="4" t="s">
        <v>104</v>
      </c>
      <c r="C17" s="49">
        <v>9771</v>
      </c>
      <c r="D17" s="31"/>
      <c r="E17" s="40">
        <v>63</v>
      </c>
      <c r="F17" s="12"/>
      <c r="G17" s="75">
        <v>0</v>
      </c>
      <c r="H17" s="22"/>
      <c r="I17" s="46">
        <f t="shared" si="0"/>
        <v>9834</v>
      </c>
      <c r="J17" s="22" t="str">
        <f t="shared" si="1"/>
        <v> </v>
      </c>
      <c r="K17" s="70"/>
      <c r="L17" s="70"/>
    </row>
    <row r="18" spans="1:12" ht="11.25">
      <c r="A18" s="21">
        <v>14</v>
      </c>
      <c r="B18" s="4" t="s">
        <v>24</v>
      </c>
      <c r="C18" s="49">
        <v>0</v>
      </c>
      <c r="D18" s="31"/>
      <c r="E18" s="40">
        <v>0</v>
      </c>
      <c r="F18" s="10"/>
      <c r="G18" s="21">
        <v>0</v>
      </c>
      <c r="H18" s="31"/>
      <c r="I18" s="46">
        <f t="shared" si="0"/>
        <v>0</v>
      </c>
      <c r="J18" s="22" t="str">
        <f t="shared" si="1"/>
        <v> </v>
      </c>
      <c r="K18" s="70"/>
      <c r="L18" s="70"/>
    </row>
    <row r="19" spans="1:12" ht="11.25">
      <c r="A19" s="21">
        <v>15</v>
      </c>
      <c r="B19" s="4" t="s">
        <v>25</v>
      </c>
      <c r="C19" s="49">
        <v>212</v>
      </c>
      <c r="D19" s="31"/>
      <c r="E19" s="40">
        <v>0</v>
      </c>
      <c r="F19" s="12"/>
      <c r="G19" s="75">
        <v>0</v>
      </c>
      <c r="H19" s="22"/>
      <c r="I19" s="46">
        <f t="shared" si="0"/>
        <v>212</v>
      </c>
      <c r="J19" s="22" t="str">
        <f t="shared" si="1"/>
        <v> </v>
      </c>
      <c r="K19" s="70"/>
      <c r="L19" s="70"/>
    </row>
    <row r="20" spans="1:12" ht="11.25">
      <c r="A20" s="21">
        <v>16</v>
      </c>
      <c r="B20" s="4" t="s">
        <v>26</v>
      </c>
      <c r="C20" s="49">
        <v>17</v>
      </c>
      <c r="D20" s="31"/>
      <c r="E20" s="40">
        <v>0</v>
      </c>
      <c r="F20" s="10"/>
      <c r="G20" s="21">
        <v>23</v>
      </c>
      <c r="H20" s="31"/>
      <c r="I20" s="46">
        <f t="shared" si="0"/>
        <v>40</v>
      </c>
      <c r="J20" s="22" t="str">
        <f t="shared" si="1"/>
        <v> </v>
      </c>
      <c r="K20" s="70"/>
      <c r="L20" s="70"/>
    </row>
    <row r="21" spans="1:12" ht="11.25">
      <c r="A21" s="21">
        <v>17</v>
      </c>
      <c r="B21" s="4" t="s">
        <v>105</v>
      </c>
      <c r="C21" s="49">
        <v>0</v>
      </c>
      <c r="D21" s="31"/>
      <c r="E21" s="40">
        <v>0</v>
      </c>
      <c r="F21" s="12"/>
      <c r="G21" s="75">
        <v>0</v>
      </c>
      <c r="H21" s="22"/>
      <c r="I21" s="46">
        <f t="shared" si="0"/>
        <v>0</v>
      </c>
      <c r="J21" s="22" t="str">
        <f t="shared" si="1"/>
        <v> </v>
      </c>
      <c r="K21" s="70"/>
      <c r="L21" s="70"/>
    </row>
    <row r="22" spans="1:12" ht="11.25">
      <c r="A22" s="21">
        <v>18</v>
      </c>
      <c r="B22" s="4" t="s">
        <v>27</v>
      </c>
      <c r="C22" s="49">
        <v>0</v>
      </c>
      <c r="D22" s="31"/>
      <c r="E22" s="40">
        <v>0</v>
      </c>
      <c r="F22" s="12"/>
      <c r="G22" s="75">
        <v>0</v>
      </c>
      <c r="H22" s="22"/>
      <c r="I22" s="46">
        <f t="shared" si="0"/>
        <v>0</v>
      </c>
      <c r="J22" s="22" t="str">
        <f t="shared" si="1"/>
        <v> </v>
      </c>
      <c r="K22" s="70"/>
      <c r="L22" s="70"/>
    </row>
    <row r="23" spans="1:12" ht="11.25">
      <c r="A23" s="21">
        <v>19</v>
      </c>
      <c r="B23" s="4" t="s">
        <v>28</v>
      </c>
      <c r="C23" s="49">
        <v>279</v>
      </c>
      <c r="D23" s="31"/>
      <c r="E23" s="40">
        <v>0</v>
      </c>
      <c r="F23" s="12"/>
      <c r="G23" s="75">
        <v>0</v>
      </c>
      <c r="H23" s="22"/>
      <c r="I23" s="46">
        <f t="shared" si="0"/>
        <v>279</v>
      </c>
      <c r="J23" s="22" t="str">
        <f t="shared" si="1"/>
        <v> </v>
      </c>
      <c r="K23" s="70"/>
      <c r="L23" s="70"/>
    </row>
    <row r="24" spans="1:12" ht="11.25">
      <c r="A24" s="21" t="s">
        <v>8</v>
      </c>
      <c r="B24" s="4" t="s">
        <v>29</v>
      </c>
      <c r="C24" s="49">
        <v>586</v>
      </c>
      <c r="D24" s="31"/>
      <c r="E24" s="40">
        <v>16</v>
      </c>
      <c r="F24" s="12"/>
      <c r="G24" s="75">
        <v>0</v>
      </c>
      <c r="H24" s="22"/>
      <c r="I24" s="46">
        <f t="shared" si="0"/>
        <v>602</v>
      </c>
      <c r="J24" s="22" t="str">
        <f t="shared" si="1"/>
        <v> </v>
      </c>
      <c r="K24" s="70"/>
      <c r="L24" s="70"/>
    </row>
    <row r="25" spans="1:12" ht="11.25">
      <c r="A25" s="21" t="s">
        <v>76</v>
      </c>
      <c r="B25" s="4" t="s">
        <v>106</v>
      </c>
      <c r="C25" s="49">
        <v>62</v>
      </c>
      <c r="D25" s="31"/>
      <c r="E25" s="40">
        <v>0</v>
      </c>
      <c r="F25" s="12"/>
      <c r="G25" s="75">
        <v>0</v>
      </c>
      <c r="H25" s="22"/>
      <c r="I25" s="46">
        <f t="shared" si="0"/>
        <v>62</v>
      </c>
      <c r="J25" s="22" t="str">
        <f t="shared" si="1"/>
        <v> </v>
      </c>
      <c r="K25" s="70"/>
      <c r="L25" s="70"/>
    </row>
    <row r="26" spans="1:12" ht="11.25">
      <c r="A26" s="21">
        <v>21</v>
      </c>
      <c r="B26" s="4" t="s">
        <v>107</v>
      </c>
      <c r="C26" s="49">
        <v>113</v>
      </c>
      <c r="D26" s="31"/>
      <c r="E26" s="40">
        <v>0</v>
      </c>
      <c r="F26" s="12"/>
      <c r="G26" s="75">
        <v>0</v>
      </c>
      <c r="H26" s="22"/>
      <c r="I26" s="46">
        <f t="shared" si="0"/>
        <v>113</v>
      </c>
      <c r="J26" s="22" t="str">
        <f t="shared" si="1"/>
        <v> </v>
      </c>
      <c r="K26" s="70"/>
      <c r="L26" s="70"/>
    </row>
    <row r="27" spans="1:12" ht="11.25">
      <c r="A27" s="21">
        <v>22</v>
      </c>
      <c r="B27" s="4" t="s">
        <v>108</v>
      </c>
      <c r="C27" s="49">
        <v>230</v>
      </c>
      <c r="D27" s="31"/>
      <c r="E27" s="40">
        <v>0</v>
      </c>
      <c r="F27" s="12"/>
      <c r="G27" s="75">
        <v>0</v>
      </c>
      <c r="H27" s="22"/>
      <c r="I27" s="46">
        <f t="shared" si="0"/>
        <v>230</v>
      </c>
      <c r="J27" s="22" t="str">
        <f t="shared" si="1"/>
        <v> </v>
      </c>
      <c r="K27" s="70"/>
      <c r="L27" s="70"/>
    </row>
    <row r="28" spans="1:12" ht="11.25">
      <c r="A28" s="21">
        <v>23</v>
      </c>
      <c r="B28" s="4" t="s">
        <v>30</v>
      </c>
      <c r="C28" s="49">
        <v>12</v>
      </c>
      <c r="D28" s="31"/>
      <c r="E28" s="40">
        <v>0</v>
      </c>
      <c r="F28" s="12"/>
      <c r="G28" s="75">
        <v>0</v>
      </c>
      <c r="H28" s="22"/>
      <c r="I28" s="46">
        <f t="shared" si="0"/>
        <v>12</v>
      </c>
      <c r="J28" s="22" t="str">
        <f t="shared" si="1"/>
        <v> </v>
      </c>
      <c r="K28" s="70"/>
      <c r="L28" s="70"/>
    </row>
    <row r="29" spans="1:12" ht="11.25">
      <c r="A29" s="21">
        <v>24</v>
      </c>
      <c r="B29" s="4" t="s">
        <v>31</v>
      </c>
      <c r="C29" s="49">
        <v>592</v>
      </c>
      <c r="D29" s="31"/>
      <c r="E29" s="40">
        <v>16</v>
      </c>
      <c r="F29" s="12"/>
      <c r="G29" s="75">
        <v>0</v>
      </c>
      <c r="H29" s="22"/>
      <c r="I29" s="46">
        <f t="shared" si="0"/>
        <v>608</v>
      </c>
      <c r="J29" s="22" t="str">
        <f t="shared" si="1"/>
        <v> </v>
      </c>
      <c r="K29" s="70"/>
      <c r="L29" s="70"/>
    </row>
    <row r="30" spans="1:12" ht="11.25">
      <c r="A30" s="21">
        <v>25</v>
      </c>
      <c r="B30" s="4" t="s">
        <v>32</v>
      </c>
      <c r="C30" s="49">
        <v>0</v>
      </c>
      <c r="D30" s="31"/>
      <c r="E30" s="40">
        <v>0</v>
      </c>
      <c r="F30" s="12"/>
      <c r="G30" s="75">
        <v>0</v>
      </c>
      <c r="H30" s="22"/>
      <c r="I30" s="46">
        <f t="shared" si="0"/>
        <v>0</v>
      </c>
      <c r="J30" s="22" t="str">
        <f t="shared" si="1"/>
        <v> </v>
      </c>
      <c r="K30" s="70"/>
      <c r="L30" s="70"/>
    </row>
    <row r="31" spans="1:12" ht="11.25">
      <c r="A31" s="21">
        <v>26</v>
      </c>
      <c r="B31" s="4" t="s">
        <v>33</v>
      </c>
      <c r="C31" s="49">
        <v>58</v>
      </c>
      <c r="D31" s="31"/>
      <c r="E31" s="40">
        <v>0</v>
      </c>
      <c r="F31" s="12"/>
      <c r="G31" s="75">
        <v>0</v>
      </c>
      <c r="H31" s="22"/>
      <c r="I31" s="46">
        <f t="shared" si="0"/>
        <v>58</v>
      </c>
      <c r="J31" s="22" t="str">
        <f t="shared" si="1"/>
        <v> </v>
      </c>
      <c r="K31" s="70"/>
      <c r="L31" s="70"/>
    </row>
    <row r="32" spans="1:12" ht="11.25">
      <c r="A32" s="21">
        <v>27</v>
      </c>
      <c r="B32" s="4" t="s">
        <v>34</v>
      </c>
      <c r="C32" s="49">
        <v>352</v>
      </c>
      <c r="D32" s="31"/>
      <c r="E32" s="40">
        <v>13</v>
      </c>
      <c r="F32" s="12"/>
      <c r="G32" s="75">
        <v>0</v>
      </c>
      <c r="H32" s="22"/>
      <c r="I32" s="46">
        <f t="shared" si="0"/>
        <v>365</v>
      </c>
      <c r="J32" s="22" t="str">
        <f t="shared" si="1"/>
        <v> </v>
      </c>
      <c r="K32" s="70"/>
      <c r="L32" s="70"/>
    </row>
    <row r="33" spans="1:12" ht="11.25">
      <c r="A33" s="21">
        <v>28</v>
      </c>
      <c r="B33" s="4" t="s">
        <v>109</v>
      </c>
      <c r="C33" s="49">
        <v>310</v>
      </c>
      <c r="D33" s="31"/>
      <c r="E33" s="40">
        <v>0</v>
      </c>
      <c r="F33" s="12"/>
      <c r="G33" s="75">
        <v>0</v>
      </c>
      <c r="H33" s="22"/>
      <c r="I33" s="46">
        <f t="shared" si="0"/>
        <v>310</v>
      </c>
      <c r="J33" s="22" t="str">
        <f t="shared" si="1"/>
        <v> </v>
      </c>
      <c r="K33" s="70"/>
      <c r="L33" s="70"/>
    </row>
    <row r="34" spans="1:12" ht="11.25">
      <c r="A34" s="21">
        <v>29</v>
      </c>
      <c r="B34" s="4" t="s">
        <v>35</v>
      </c>
      <c r="C34" s="49">
        <v>473</v>
      </c>
      <c r="D34" s="31"/>
      <c r="E34" s="40">
        <v>52</v>
      </c>
      <c r="F34" s="12"/>
      <c r="G34" s="75">
        <v>0</v>
      </c>
      <c r="H34" s="22"/>
      <c r="I34" s="46">
        <f t="shared" si="0"/>
        <v>525</v>
      </c>
      <c r="J34" s="22" t="str">
        <f t="shared" si="1"/>
        <v> </v>
      </c>
      <c r="K34" s="70"/>
      <c r="L34" s="70"/>
    </row>
    <row r="35" spans="1:12" ht="11.25">
      <c r="A35" s="21">
        <v>30</v>
      </c>
      <c r="B35" s="4" t="s">
        <v>36</v>
      </c>
      <c r="C35" s="49">
        <v>2551</v>
      </c>
      <c r="D35" s="31"/>
      <c r="E35" s="40">
        <v>136</v>
      </c>
      <c r="F35" s="12"/>
      <c r="G35" s="75">
        <v>0</v>
      </c>
      <c r="H35" s="22"/>
      <c r="I35" s="46">
        <f t="shared" si="0"/>
        <v>2687</v>
      </c>
      <c r="J35" s="22" t="str">
        <f t="shared" si="1"/>
        <v> </v>
      </c>
      <c r="K35" s="70"/>
      <c r="L35" s="70"/>
    </row>
    <row r="36" spans="1:12" ht="11.25">
      <c r="A36" s="21">
        <v>31</v>
      </c>
      <c r="B36" s="4" t="s">
        <v>110</v>
      </c>
      <c r="C36" s="49">
        <v>3396</v>
      </c>
      <c r="D36" s="31"/>
      <c r="E36" s="40">
        <v>117</v>
      </c>
      <c r="F36" s="12"/>
      <c r="G36" s="75">
        <v>0</v>
      </c>
      <c r="H36" s="22"/>
      <c r="I36" s="46">
        <f t="shared" si="0"/>
        <v>3513</v>
      </c>
      <c r="J36" s="22" t="str">
        <f t="shared" si="1"/>
        <v> </v>
      </c>
      <c r="K36" s="70"/>
      <c r="L36" s="70"/>
    </row>
    <row r="37" spans="1:12" ht="11.25">
      <c r="A37" s="21">
        <v>32</v>
      </c>
      <c r="B37" s="4" t="s">
        <v>37</v>
      </c>
      <c r="C37" s="49">
        <v>255</v>
      </c>
      <c r="D37" s="31"/>
      <c r="E37" s="40">
        <v>0</v>
      </c>
      <c r="F37" s="12"/>
      <c r="G37" s="75">
        <v>0</v>
      </c>
      <c r="H37" s="22"/>
      <c r="I37" s="46">
        <f t="shared" si="0"/>
        <v>255</v>
      </c>
      <c r="J37" s="22" t="str">
        <f t="shared" si="1"/>
        <v> </v>
      </c>
      <c r="K37" s="70"/>
      <c r="L37" s="70"/>
    </row>
    <row r="38" spans="1:12" ht="11.25">
      <c r="A38" s="21">
        <v>33</v>
      </c>
      <c r="B38" s="4" t="s">
        <v>38</v>
      </c>
      <c r="C38" s="49">
        <v>1131</v>
      </c>
      <c r="D38" s="31"/>
      <c r="E38" s="40">
        <v>0</v>
      </c>
      <c r="F38" s="12"/>
      <c r="G38" s="75">
        <v>46</v>
      </c>
      <c r="H38" s="22"/>
      <c r="I38" s="46">
        <f t="shared" si="0"/>
        <v>1177</v>
      </c>
      <c r="J38" s="22" t="str">
        <f t="shared" si="1"/>
        <v> </v>
      </c>
      <c r="K38" s="70"/>
      <c r="L38" s="70"/>
    </row>
    <row r="39" spans="1:12" ht="11.25">
      <c r="A39" s="21">
        <v>34</v>
      </c>
      <c r="B39" s="4" t="s">
        <v>39</v>
      </c>
      <c r="C39" s="49">
        <v>0</v>
      </c>
      <c r="D39" s="31"/>
      <c r="E39" s="40">
        <v>0</v>
      </c>
      <c r="F39" s="12"/>
      <c r="G39" s="75">
        <v>0</v>
      </c>
      <c r="H39" s="22"/>
      <c r="I39" s="46">
        <f t="shared" si="0"/>
        <v>0</v>
      </c>
      <c r="J39" s="22" t="str">
        <f t="shared" si="1"/>
        <v> </v>
      </c>
      <c r="K39" s="70"/>
      <c r="L39" s="70"/>
    </row>
    <row r="40" spans="1:12" ht="11.25">
      <c r="A40" s="21">
        <v>35</v>
      </c>
      <c r="B40" s="4" t="s">
        <v>111</v>
      </c>
      <c r="C40" s="49">
        <v>0</v>
      </c>
      <c r="D40" s="31"/>
      <c r="E40" s="40">
        <v>0</v>
      </c>
      <c r="F40" s="12"/>
      <c r="G40" s="75">
        <v>0</v>
      </c>
      <c r="H40" s="22"/>
      <c r="I40" s="46">
        <f t="shared" si="0"/>
        <v>0</v>
      </c>
      <c r="J40" s="22" t="str">
        <f t="shared" si="1"/>
        <v> </v>
      </c>
      <c r="K40" s="70"/>
      <c r="L40" s="70"/>
    </row>
    <row r="41" spans="1:12" ht="11.25">
      <c r="A41" s="21">
        <v>36</v>
      </c>
      <c r="B41" s="4" t="s">
        <v>40</v>
      </c>
      <c r="C41" s="49">
        <v>0</v>
      </c>
      <c r="D41" s="31"/>
      <c r="E41" s="40">
        <v>0</v>
      </c>
      <c r="F41" s="12"/>
      <c r="G41" s="75">
        <v>0</v>
      </c>
      <c r="H41" s="22"/>
      <c r="I41" s="46">
        <f t="shared" si="0"/>
        <v>0</v>
      </c>
      <c r="J41" s="22" t="str">
        <f t="shared" si="1"/>
        <v> </v>
      </c>
      <c r="K41" s="70"/>
      <c r="L41" s="70"/>
    </row>
    <row r="42" spans="1:12" ht="11.25">
      <c r="A42" s="21">
        <v>37</v>
      </c>
      <c r="B42" s="4" t="s">
        <v>112</v>
      </c>
      <c r="C42" s="49">
        <v>0</v>
      </c>
      <c r="D42" s="31"/>
      <c r="E42" s="40">
        <v>0</v>
      </c>
      <c r="F42" s="12"/>
      <c r="G42" s="75">
        <v>0</v>
      </c>
      <c r="H42" s="22"/>
      <c r="I42" s="46">
        <f t="shared" si="0"/>
        <v>0</v>
      </c>
      <c r="J42" s="22" t="str">
        <f t="shared" si="1"/>
        <v> </v>
      </c>
      <c r="K42" s="70"/>
      <c r="L42" s="70"/>
    </row>
    <row r="43" spans="1:12" ht="11.25">
      <c r="A43" s="21">
        <v>38</v>
      </c>
      <c r="B43" s="4" t="s">
        <v>41</v>
      </c>
      <c r="C43" s="49">
        <v>195</v>
      </c>
      <c r="D43" s="31"/>
      <c r="E43" s="40">
        <v>25</v>
      </c>
      <c r="F43" s="12"/>
      <c r="G43" s="75">
        <v>6</v>
      </c>
      <c r="H43" s="22"/>
      <c r="I43" s="46">
        <f t="shared" si="0"/>
        <v>226</v>
      </c>
      <c r="J43" s="22" t="str">
        <f t="shared" si="1"/>
        <v> </v>
      </c>
      <c r="K43" s="70"/>
      <c r="L43" s="70"/>
    </row>
    <row r="44" spans="1:12" ht="11.25">
      <c r="A44" s="21">
        <v>39</v>
      </c>
      <c r="B44" s="4" t="s">
        <v>42</v>
      </c>
      <c r="C44" s="49">
        <v>123</v>
      </c>
      <c r="D44" s="31"/>
      <c r="E44" s="40">
        <v>0</v>
      </c>
      <c r="F44" s="12"/>
      <c r="G44" s="75">
        <v>60</v>
      </c>
      <c r="H44" s="22"/>
      <c r="I44" s="46">
        <f t="shared" si="0"/>
        <v>183</v>
      </c>
      <c r="J44" s="22" t="str">
        <f t="shared" si="1"/>
        <v> </v>
      </c>
      <c r="K44" s="70"/>
      <c r="L44" s="70"/>
    </row>
    <row r="45" spans="1:12" ht="11.25">
      <c r="A45" s="21">
        <v>40</v>
      </c>
      <c r="B45" s="4" t="s">
        <v>43</v>
      </c>
      <c r="C45" s="49">
        <v>23</v>
      </c>
      <c r="D45" s="31"/>
      <c r="E45" s="40">
        <v>0</v>
      </c>
      <c r="F45" s="12"/>
      <c r="G45" s="75">
        <v>0</v>
      </c>
      <c r="H45" s="22"/>
      <c r="I45" s="46">
        <f t="shared" si="0"/>
        <v>23</v>
      </c>
      <c r="J45" s="22" t="str">
        <f t="shared" si="1"/>
        <v> </v>
      </c>
      <c r="K45" s="70"/>
      <c r="L45" s="70"/>
    </row>
    <row r="46" spans="1:12" ht="11.25">
      <c r="A46" s="21">
        <v>41</v>
      </c>
      <c r="B46" s="4" t="s">
        <v>113</v>
      </c>
      <c r="C46" s="49">
        <v>76</v>
      </c>
      <c r="D46" s="31"/>
      <c r="E46" s="40">
        <v>0</v>
      </c>
      <c r="F46" s="12"/>
      <c r="G46" s="75">
        <v>0</v>
      </c>
      <c r="H46" s="22"/>
      <c r="I46" s="46">
        <f t="shared" si="0"/>
        <v>76</v>
      </c>
      <c r="J46" s="22" t="str">
        <f t="shared" si="1"/>
        <v> </v>
      </c>
      <c r="K46" s="70"/>
      <c r="L46" s="70"/>
    </row>
    <row r="47" spans="1:12" ht="11.25">
      <c r="A47" s="21">
        <v>42</v>
      </c>
      <c r="B47" s="4" t="s">
        <v>44</v>
      </c>
      <c r="C47" s="49">
        <v>664</v>
      </c>
      <c r="D47" s="31"/>
      <c r="E47" s="40">
        <v>0</v>
      </c>
      <c r="F47" s="12"/>
      <c r="G47" s="75">
        <v>28</v>
      </c>
      <c r="H47" s="22"/>
      <c r="I47" s="46">
        <f t="shared" si="0"/>
        <v>692</v>
      </c>
      <c r="J47" s="22" t="str">
        <f t="shared" si="1"/>
        <v> </v>
      </c>
      <c r="K47" s="70"/>
      <c r="L47" s="70"/>
    </row>
    <row r="48" spans="1:12" ht="11.25">
      <c r="A48" s="21">
        <v>43</v>
      </c>
      <c r="B48" s="4" t="s">
        <v>114</v>
      </c>
      <c r="C48" s="49">
        <v>0</v>
      </c>
      <c r="D48" s="31" t="s">
        <v>100</v>
      </c>
      <c r="E48" s="40">
        <v>0</v>
      </c>
      <c r="F48" s="12" t="s">
        <v>100</v>
      </c>
      <c r="G48" s="75">
        <v>0</v>
      </c>
      <c r="H48" s="22" t="s">
        <v>100</v>
      </c>
      <c r="I48" s="46">
        <f t="shared" si="0"/>
        <v>0</v>
      </c>
      <c r="J48" s="22" t="str">
        <f t="shared" si="1"/>
        <v>(e)</v>
      </c>
      <c r="K48" s="70"/>
      <c r="L48" s="70"/>
    </row>
    <row r="49" spans="1:12" ht="11.25">
      <c r="A49" s="21">
        <v>44</v>
      </c>
      <c r="B49" s="4" t="s">
        <v>115</v>
      </c>
      <c r="C49" s="49">
        <v>2152</v>
      </c>
      <c r="D49" s="31"/>
      <c r="E49" s="40">
        <v>20</v>
      </c>
      <c r="F49" s="12"/>
      <c r="G49" s="75">
        <v>0</v>
      </c>
      <c r="H49" s="22"/>
      <c r="I49" s="46">
        <f t="shared" si="0"/>
        <v>2172</v>
      </c>
      <c r="J49" s="22" t="str">
        <f t="shared" si="1"/>
        <v> </v>
      </c>
      <c r="K49" s="70"/>
      <c r="L49" s="70"/>
    </row>
    <row r="50" spans="1:12" ht="11.25">
      <c r="A50" s="21">
        <v>45</v>
      </c>
      <c r="B50" s="4" t="s">
        <v>45</v>
      </c>
      <c r="C50" s="49">
        <v>0</v>
      </c>
      <c r="D50" s="31"/>
      <c r="E50" s="40">
        <v>0</v>
      </c>
      <c r="F50" s="12"/>
      <c r="G50" s="75">
        <v>0</v>
      </c>
      <c r="H50" s="22"/>
      <c r="I50" s="46">
        <f t="shared" si="0"/>
        <v>0</v>
      </c>
      <c r="J50" s="22" t="str">
        <f t="shared" si="1"/>
        <v> </v>
      </c>
      <c r="K50" s="70"/>
      <c r="L50" s="70"/>
    </row>
    <row r="51" spans="1:12" ht="11.25">
      <c r="A51" s="21">
        <v>46</v>
      </c>
      <c r="B51" s="4" t="s">
        <v>46</v>
      </c>
      <c r="C51" s="49">
        <v>0</v>
      </c>
      <c r="D51" s="31"/>
      <c r="E51" s="40">
        <v>0</v>
      </c>
      <c r="F51" s="12"/>
      <c r="G51" s="75">
        <v>0</v>
      </c>
      <c r="H51" s="22"/>
      <c r="I51" s="46">
        <f t="shared" si="0"/>
        <v>0</v>
      </c>
      <c r="J51" s="22" t="str">
        <f t="shared" si="1"/>
        <v> </v>
      </c>
      <c r="K51" s="70"/>
      <c r="L51" s="70"/>
    </row>
    <row r="52" spans="1:12" ht="11.25">
      <c r="A52" s="21">
        <v>47</v>
      </c>
      <c r="B52" s="4" t="s">
        <v>116</v>
      </c>
      <c r="C52" s="49">
        <v>891</v>
      </c>
      <c r="D52" s="31"/>
      <c r="E52" s="40">
        <v>0</v>
      </c>
      <c r="F52" s="12"/>
      <c r="G52" s="75">
        <v>0</v>
      </c>
      <c r="H52" s="22"/>
      <c r="I52" s="46">
        <f t="shared" si="0"/>
        <v>891</v>
      </c>
      <c r="J52" s="22" t="str">
        <f t="shared" si="1"/>
        <v> </v>
      </c>
      <c r="K52" s="70"/>
      <c r="L52" s="70"/>
    </row>
    <row r="53" spans="1:12" ht="11.25">
      <c r="A53" s="21">
        <v>48</v>
      </c>
      <c r="B53" s="4" t="s">
        <v>47</v>
      </c>
      <c r="C53" s="49">
        <v>185</v>
      </c>
      <c r="D53" s="31"/>
      <c r="E53" s="40">
        <v>0</v>
      </c>
      <c r="F53" s="10"/>
      <c r="G53" s="21">
        <v>60</v>
      </c>
      <c r="H53" s="31"/>
      <c r="I53" s="46">
        <f t="shared" si="0"/>
        <v>245</v>
      </c>
      <c r="J53" s="22" t="str">
        <f t="shared" si="1"/>
        <v> </v>
      </c>
      <c r="K53" s="70"/>
      <c r="L53" s="70"/>
    </row>
    <row r="54" spans="1:12" ht="11.25">
      <c r="A54" s="21">
        <v>49</v>
      </c>
      <c r="B54" s="4" t="s">
        <v>117</v>
      </c>
      <c r="C54" s="49">
        <v>0</v>
      </c>
      <c r="D54" s="31"/>
      <c r="E54" s="40">
        <v>0</v>
      </c>
      <c r="F54" s="10"/>
      <c r="G54" s="21">
        <v>0</v>
      </c>
      <c r="H54" s="31"/>
      <c r="I54" s="46">
        <f t="shared" si="0"/>
        <v>0</v>
      </c>
      <c r="J54" s="22" t="str">
        <f t="shared" si="1"/>
        <v> </v>
      </c>
      <c r="K54" s="70"/>
      <c r="L54" s="70"/>
    </row>
    <row r="55" spans="1:12" ht="11.25">
      <c r="A55" s="21">
        <v>50</v>
      </c>
      <c r="B55" s="4" t="s">
        <v>48</v>
      </c>
      <c r="C55" s="49">
        <v>0</v>
      </c>
      <c r="D55" s="31"/>
      <c r="E55" s="40">
        <v>0</v>
      </c>
      <c r="F55" s="12"/>
      <c r="G55" s="75">
        <v>0</v>
      </c>
      <c r="H55" s="22"/>
      <c r="I55" s="46">
        <f t="shared" si="0"/>
        <v>0</v>
      </c>
      <c r="J55" s="22" t="str">
        <f t="shared" si="1"/>
        <v> </v>
      </c>
      <c r="K55" s="70"/>
      <c r="L55" s="70"/>
    </row>
    <row r="56" spans="1:12" ht="11.25">
      <c r="A56" s="21">
        <v>51</v>
      </c>
      <c r="B56" s="4" t="s">
        <v>49</v>
      </c>
      <c r="C56" s="49">
        <v>0</v>
      </c>
      <c r="D56" s="31"/>
      <c r="E56" s="40">
        <v>0</v>
      </c>
      <c r="F56" s="12"/>
      <c r="G56" s="75">
        <v>0</v>
      </c>
      <c r="H56" s="22"/>
      <c r="I56" s="46">
        <f t="shared" si="0"/>
        <v>0</v>
      </c>
      <c r="J56" s="22" t="str">
        <f t="shared" si="1"/>
        <v> </v>
      </c>
      <c r="K56" s="70"/>
      <c r="L56" s="70"/>
    </row>
    <row r="57" spans="1:12" ht="11.25">
      <c r="A57" s="18">
        <v>52</v>
      </c>
      <c r="B57" s="24" t="s">
        <v>118</v>
      </c>
      <c r="C57" s="50">
        <v>165</v>
      </c>
      <c r="D57" s="35"/>
      <c r="E57" s="41">
        <v>0</v>
      </c>
      <c r="F57" s="37"/>
      <c r="G57" s="76">
        <v>45</v>
      </c>
      <c r="H57" s="23"/>
      <c r="I57" s="47">
        <f t="shared" si="0"/>
        <v>210</v>
      </c>
      <c r="J57" s="23" t="str">
        <f t="shared" si="1"/>
        <v> </v>
      </c>
      <c r="K57" s="70"/>
      <c r="L57" s="70"/>
    </row>
    <row r="58" spans="1:12" ht="11.25">
      <c r="A58" s="557" t="s">
        <v>84</v>
      </c>
      <c r="B58" s="557"/>
      <c r="C58" s="8"/>
      <c r="D58" s="10"/>
      <c r="E58" s="6"/>
      <c r="F58" s="12"/>
      <c r="G58" s="12"/>
      <c r="H58" s="12"/>
      <c r="I58" s="46"/>
      <c r="J58" s="12"/>
      <c r="K58" s="70"/>
      <c r="L58" s="70"/>
    </row>
    <row r="59" spans="1:12" ht="15" customHeight="1">
      <c r="A59" s="10"/>
      <c r="B59" s="4"/>
      <c r="C59" s="8"/>
      <c r="D59" s="71"/>
      <c r="E59" s="6"/>
      <c r="F59" s="9"/>
      <c r="G59" s="9"/>
      <c r="H59" s="9"/>
      <c r="I59" s="46"/>
      <c r="J59" s="74"/>
      <c r="K59" s="70"/>
      <c r="L59" s="70"/>
    </row>
    <row r="60" spans="1:12" ht="11.25">
      <c r="A60" s="593" t="s">
        <v>77</v>
      </c>
      <c r="B60" s="607"/>
      <c r="C60" s="604" t="s">
        <v>80</v>
      </c>
      <c r="D60" s="604"/>
      <c r="E60" s="604" t="s">
        <v>81</v>
      </c>
      <c r="F60" s="604"/>
      <c r="G60" s="604" t="s">
        <v>82</v>
      </c>
      <c r="H60" s="604"/>
      <c r="I60" s="604" t="s">
        <v>87</v>
      </c>
      <c r="J60" s="604"/>
      <c r="K60" s="70"/>
      <c r="L60" s="70"/>
    </row>
    <row r="61" spans="1:12" ht="18" customHeight="1">
      <c r="A61" s="608"/>
      <c r="B61" s="608"/>
      <c r="C61" s="605"/>
      <c r="D61" s="605"/>
      <c r="E61" s="605"/>
      <c r="F61" s="605"/>
      <c r="G61" s="605"/>
      <c r="H61" s="605"/>
      <c r="I61" s="605"/>
      <c r="J61" s="605"/>
      <c r="K61" s="70"/>
      <c r="L61" s="70"/>
    </row>
    <row r="62" spans="1:12" ht="11.25">
      <c r="A62" s="21">
        <v>53</v>
      </c>
      <c r="B62" s="4" t="s">
        <v>50</v>
      </c>
      <c r="C62" s="48">
        <v>35</v>
      </c>
      <c r="D62" s="73"/>
      <c r="E62" s="40">
        <v>0</v>
      </c>
      <c r="F62" s="10"/>
      <c r="G62" s="17">
        <v>0</v>
      </c>
      <c r="H62" s="73"/>
      <c r="I62" s="46">
        <f>C62+E62+G62</f>
        <v>35</v>
      </c>
      <c r="J62" s="22" t="str">
        <f aca="true" t="shared" si="2" ref="J62:J108">IF(OR(D62="(e)",F62="(e)"),"(e)"," ")</f>
        <v> </v>
      </c>
      <c r="K62" s="70"/>
      <c r="L62" s="70"/>
    </row>
    <row r="63" spans="1:12" ht="11.25">
      <c r="A63" s="21">
        <v>54</v>
      </c>
      <c r="B63" s="4" t="s">
        <v>119</v>
      </c>
      <c r="C63" s="49">
        <v>534</v>
      </c>
      <c r="D63" s="31"/>
      <c r="E63" s="40">
        <v>80</v>
      </c>
      <c r="F63" s="12"/>
      <c r="G63" s="75">
        <v>0</v>
      </c>
      <c r="H63" s="22"/>
      <c r="I63" s="46">
        <f aca="true" t="shared" si="3" ref="I63:I108">C63+E63+G63</f>
        <v>614</v>
      </c>
      <c r="J63" s="22" t="str">
        <f t="shared" si="2"/>
        <v> </v>
      </c>
      <c r="K63" s="70"/>
      <c r="L63" s="70"/>
    </row>
    <row r="64" spans="1:12" ht="11.25">
      <c r="A64" s="21">
        <v>55</v>
      </c>
      <c r="B64" s="4" t="s">
        <v>51</v>
      </c>
      <c r="C64" s="49">
        <v>0</v>
      </c>
      <c r="D64" s="31"/>
      <c r="E64" s="40">
        <v>0</v>
      </c>
      <c r="F64" s="12"/>
      <c r="G64" s="75">
        <v>0</v>
      </c>
      <c r="H64" s="22"/>
      <c r="I64" s="46">
        <f t="shared" si="3"/>
        <v>0</v>
      </c>
      <c r="J64" s="22" t="str">
        <f t="shared" si="2"/>
        <v> </v>
      </c>
      <c r="K64" s="70"/>
      <c r="L64" s="70"/>
    </row>
    <row r="65" spans="1:12" ht="11.25">
      <c r="A65" s="21">
        <v>56</v>
      </c>
      <c r="B65" s="4" t="s">
        <v>52</v>
      </c>
      <c r="C65" s="49">
        <v>643</v>
      </c>
      <c r="D65" s="31"/>
      <c r="E65" s="40">
        <v>0</v>
      </c>
      <c r="F65" s="12"/>
      <c r="G65" s="75">
        <v>0</v>
      </c>
      <c r="H65" s="22"/>
      <c r="I65" s="46">
        <f t="shared" si="3"/>
        <v>643</v>
      </c>
      <c r="J65" s="22" t="str">
        <f t="shared" si="2"/>
        <v> </v>
      </c>
      <c r="K65" s="70"/>
      <c r="L65" s="70"/>
    </row>
    <row r="66" spans="1:12" ht="11.25">
      <c r="A66" s="21">
        <v>57</v>
      </c>
      <c r="B66" s="4" t="s">
        <v>53</v>
      </c>
      <c r="C66" s="49">
        <v>0</v>
      </c>
      <c r="D66" s="31"/>
      <c r="E66" s="40">
        <v>0</v>
      </c>
      <c r="F66" s="12"/>
      <c r="G66" s="75">
        <v>0</v>
      </c>
      <c r="H66" s="22"/>
      <c r="I66" s="46">
        <f t="shared" si="3"/>
        <v>0</v>
      </c>
      <c r="J66" s="22" t="str">
        <f t="shared" si="2"/>
        <v> </v>
      </c>
      <c r="K66" s="70"/>
      <c r="L66" s="70"/>
    </row>
    <row r="67" spans="1:12" ht="11.25">
      <c r="A67" s="21">
        <v>58</v>
      </c>
      <c r="B67" s="4" t="s">
        <v>54</v>
      </c>
      <c r="C67" s="49">
        <v>0</v>
      </c>
      <c r="D67" s="31" t="s">
        <v>100</v>
      </c>
      <c r="E67" s="40">
        <v>0</v>
      </c>
      <c r="F67" s="12" t="s">
        <v>100</v>
      </c>
      <c r="G67" s="75">
        <v>0</v>
      </c>
      <c r="H67" s="22" t="s">
        <v>100</v>
      </c>
      <c r="I67" s="46">
        <f t="shared" si="3"/>
        <v>0</v>
      </c>
      <c r="J67" s="22" t="str">
        <f t="shared" si="2"/>
        <v>(e)</v>
      </c>
      <c r="K67" s="70"/>
      <c r="L67" s="70"/>
    </row>
    <row r="68" spans="1:12" ht="11.25">
      <c r="A68" s="21">
        <v>59</v>
      </c>
      <c r="B68" s="4" t="s">
        <v>55</v>
      </c>
      <c r="C68" s="49">
        <v>0</v>
      </c>
      <c r="D68" s="31"/>
      <c r="E68" s="40">
        <v>0</v>
      </c>
      <c r="F68" s="10"/>
      <c r="G68" s="21">
        <v>0</v>
      </c>
      <c r="H68" s="31"/>
      <c r="I68" s="46">
        <f t="shared" si="3"/>
        <v>0</v>
      </c>
      <c r="J68" s="22" t="str">
        <f t="shared" si="2"/>
        <v> </v>
      </c>
      <c r="K68" s="70"/>
      <c r="L68" s="70"/>
    </row>
    <row r="69" spans="1:12" ht="11.25">
      <c r="A69" s="21">
        <v>60</v>
      </c>
      <c r="B69" s="4" t="s">
        <v>56</v>
      </c>
      <c r="C69" s="49">
        <v>122</v>
      </c>
      <c r="D69" s="31"/>
      <c r="E69" s="40">
        <v>0</v>
      </c>
      <c r="F69" s="12"/>
      <c r="G69" s="75">
        <v>33</v>
      </c>
      <c r="H69" s="22"/>
      <c r="I69" s="46">
        <f t="shared" si="3"/>
        <v>155</v>
      </c>
      <c r="J69" s="22" t="str">
        <f t="shared" si="2"/>
        <v> </v>
      </c>
      <c r="K69" s="70"/>
      <c r="L69" s="70"/>
    </row>
    <row r="70" spans="1:12" ht="11.25">
      <c r="A70" s="21">
        <v>61</v>
      </c>
      <c r="B70" s="4" t="s">
        <v>57</v>
      </c>
      <c r="C70" s="49">
        <v>38</v>
      </c>
      <c r="D70" s="31"/>
      <c r="E70" s="40">
        <v>0</v>
      </c>
      <c r="F70" s="12"/>
      <c r="G70" s="75">
        <v>0</v>
      </c>
      <c r="H70" s="22"/>
      <c r="I70" s="46">
        <f t="shared" si="3"/>
        <v>38</v>
      </c>
      <c r="J70" s="22" t="str">
        <f t="shared" si="2"/>
        <v> </v>
      </c>
      <c r="K70" s="70"/>
      <c r="L70" s="70"/>
    </row>
    <row r="71" spans="1:12" ht="11.25">
      <c r="A71" s="21">
        <v>62</v>
      </c>
      <c r="B71" s="4" t="s">
        <v>120</v>
      </c>
      <c r="C71" s="49">
        <v>300</v>
      </c>
      <c r="D71" s="31"/>
      <c r="E71" s="40">
        <v>0</v>
      </c>
      <c r="F71" s="12"/>
      <c r="G71" s="75">
        <v>0</v>
      </c>
      <c r="H71" s="22"/>
      <c r="I71" s="46">
        <f t="shared" si="3"/>
        <v>300</v>
      </c>
      <c r="J71" s="22" t="str">
        <f t="shared" si="2"/>
        <v> </v>
      </c>
      <c r="K71" s="70"/>
      <c r="L71" s="70"/>
    </row>
    <row r="72" spans="1:12" ht="11.25">
      <c r="A72" s="21">
        <v>63</v>
      </c>
      <c r="B72" s="4" t="s">
        <v>121</v>
      </c>
      <c r="C72" s="49">
        <v>0</v>
      </c>
      <c r="D72" s="31"/>
      <c r="E72" s="40">
        <v>0</v>
      </c>
      <c r="F72" s="12"/>
      <c r="G72" s="75">
        <v>0</v>
      </c>
      <c r="H72" s="22"/>
      <c r="I72" s="46">
        <f t="shared" si="3"/>
        <v>0</v>
      </c>
      <c r="J72" s="22" t="str">
        <f t="shared" si="2"/>
        <v> </v>
      </c>
      <c r="K72" s="70"/>
      <c r="L72" s="70"/>
    </row>
    <row r="73" spans="1:12" ht="11.25">
      <c r="A73" s="21">
        <v>64</v>
      </c>
      <c r="B73" s="4" t="s">
        <v>122</v>
      </c>
      <c r="C73" s="49">
        <v>0</v>
      </c>
      <c r="D73" s="31"/>
      <c r="E73" s="40">
        <v>0</v>
      </c>
      <c r="F73" s="12"/>
      <c r="G73" s="75">
        <v>0</v>
      </c>
      <c r="H73" s="22"/>
      <c r="I73" s="46">
        <f t="shared" si="3"/>
        <v>0</v>
      </c>
      <c r="J73" s="22" t="str">
        <f t="shared" si="2"/>
        <v> </v>
      </c>
      <c r="K73" s="70"/>
      <c r="L73" s="70"/>
    </row>
    <row r="74" spans="1:12" ht="11.25">
      <c r="A74" s="21">
        <v>65</v>
      </c>
      <c r="B74" s="4" t="s">
        <v>123</v>
      </c>
      <c r="C74" s="49">
        <v>427</v>
      </c>
      <c r="D74" s="31"/>
      <c r="E74" s="40">
        <v>12</v>
      </c>
      <c r="F74" s="10"/>
      <c r="G74" s="21">
        <v>0</v>
      </c>
      <c r="H74" s="31"/>
      <c r="I74" s="46">
        <f t="shared" si="3"/>
        <v>439</v>
      </c>
      <c r="J74" s="22" t="str">
        <f t="shared" si="2"/>
        <v> </v>
      </c>
      <c r="K74" s="70"/>
      <c r="L74" s="70"/>
    </row>
    <row r="75" spans="1:12" ht="11.25">
      <c r="A75" s="21">
        <v>66</v>
      </c>
      <c r="B75" s="4" t="s">
        <v>124</v>
      </c>
      <c r="C75" s="49">
        <v>0</v>
      </c>
      <c r="D75" s="31"/>
      <c r="E75" s="40">
        <v>0</v>
      </c>
      <c r="F75" s="12"/>
      <c r="G75" s="75">
        <v>0</v>
      </c>
      <c r="H75" s="22"/>
      <c r="I75" s="46">
        <f t="shared" si="3"/>
        <v>0</v>
      </c>
      <c r="J75" s="22" t="str">
        <f t="shared" si="2"/>
        <v> </v>
      </c>
      <c r="K75" s="70"/>
      <c r="L75" s="70"/>
    </row>
    <row r="76" spans="1:12" ht="11.25">
      <c r="A76" s="21">
        <v>67</v>
      </c>
      <c r="B76" s="4" t="s">
        <v>125</v>
      </c>
      <c r="C76" s="49">
        <v>0</v>
      </c>
      <c r="D76" s="31"/>
      <c r="E76" s="40">
        <v>0</v>
      </c>
      <c r="F76" s="12"/>
      <c r="G76" s="75">
        <v>0</v>
      </c>
      <c r="H76" s="22"/>
      <c r="I76" s="46">
        <f t="shared" si="3"/>
        <v>0</v>
      </c>
      <c r="J76" s="22" t="str">
        <f t="shared" si="2"/>
        <v> </v>
      </c>
      <c r="K76" s="70"/>
      <c r="L76" s="70"/>
    </row>
    <row r="77" spans="1:12" ht="11.25">
      <c r="A77" s="21">
        <v>68</v>
      </c>
      <c r="B77" s="4" t="s">
        <v>126</v>
      </c>
      <c r="C77" s="49">
        <v>0</v>
      </c>
      <c r="D77" s="31"/>
      <c r="E77" s="40">
        <v>0</v>
      </c>
      <c r="F77" s="12"/>
      <c r="G77" s="75">
        <v>0</v>
      </c>
      <c r="H77" s="22"/>
      <c r="I77" s="46">
        <f t="shared" si="3"/>
        <v>0</v>
      </c>
      <c r="J77" s="22" t="str">
        <f t="shared" si="2"/>
        <v> </v>
      </c>
      <c r="K77" s="70"/>
      <c r="L77" s="70"/>
    </row>
    <row r="78" spans="1:12" ht="11.25">
      <c r="A78" s="21">
        <v>69</v>
      </c>
      <c r="B78" s="4" t="s">
        <v>58</v>
      </c>
      <c r="C78" s="49">
        <v>9136</v>
      </c>
      <c r="D78" s="31"/>
      <c r="E78" s="40">
        <v>0</v>
      </c>
      <c r="F78" s="12"/>
      <c r="G78" s="75">
        <v>0</v>
      </c>
      <c r="H78" s="22"/>
      <c r="I78" s="46">
        <f t="shared" si="3"/>
        <v>9136</v>
      </c>
      <c r="J78" s="22" t="str">
        <f t="shared" si="2"/>
        <v> </v>
      </c>
      <c r="K78" s="70"/>
      <c r="L78" s="70"/>
    </row>
    <row r="79" spans="1:12" ht="11.25">
      <c r="A79" s="21">
        <v>70</v>
      </c>
      <c r="B79" s="4" t="s">
        <v>127</v>
      </c>
      <c r="C79" s="49">
        <v>50</v>
      </c>
      <c r="D79" s="31"/>
      <c r="E79" s="40">
        <v>0</v>
      </c>
      <c r="F79" s="12"/>
      <c r="G79" s="75">
        <v>0</v>
      </c>
      <c r="H79" s="22"/>
      <c r="I79" s="46">
        <f t="shared" si="3"/>
        <v>50</v>
      </c>
      <c r="J79" s="22" t="str">
        <f t="shared" si="2"/>
        <v> </v>
      </c>
      <c r="K79" s="70"/>
      <c r="L79" s="70"/>
    </row>
    <row r="80" spans="1:12" ht="11.25">
      <c r="A80" s="21">
        <v>71</v>
      </c>
      <c r="B80" s="4" t="s">
        <v>128</v>
      </c>
      <c r="C80" s="49">
        <v>50</v>
      </c>
      <c r="D80" s="31"/>
      <c r="E80" s="40">
        <v>0</v>
      </c>
      <c r="F80" s="12"/>
      <c r="G80" s="75">
        <v>5</v>
      </c>
      <c r="H80" s="22"/>
      <c r="I80" s="46">
        <f t="shared" si="3"/>
        <v>55</v>
      </c>
      <c r="J80" s="22" t="str">
        <f t="shared" si="2"/>
        <v> </v>
      </c>
      <c r="K80" s="70"/>
      <c r="L80" s="70"/>
    </row>
    <row r="81" spans="1:12" ht="11.25">
      <c r="A81" s="21">
        <v>72</v>
      </c>
      <c r="B81" s="4" t="s">
        <v>59</v>
      </c>
      <c r="C81" s="49">
        <v>43</v>
      </c>
      <c r="D81" s="31"/>
      <c r="E81" s="40">
        <v>0</v>
      </c>
      <c r="F81" s="12"/>
      <c r="G81" s="75">
        <v>0</v>
      </c>
      <c r="H81" s="22"/>
      <c r="I81" s="46">
        <f t="shared" si="3"/>
        <v>43</v>
      </c>
      <c r="J81" s="22" t="str">
        <f t="shared" si="2"/>
        <v> </v>
      </c>
      <c r="K81" s="70"/>
      <c r="L81" s="70"/>
    </row>
    <row r="82" spans="1:12" ht="11.25">
      <c r="A82" s="21">
        <v>73</v>
      </c>
      <c r="B82" s="4" t="s">
        <v>60</v>
      </c>
      <c r="C82" s="49">
        <v>450</v>
      </c>
      <c r="D82" s="31" t="s">
        <v>100</v>
      </c>
      <c r="E82" s="40">
        <v>0</v>
      </c>
      <c r="F82" s="12"/>
      <c r="G82" s="75">
        <v>0</v>
      </c>
      <c r="H82" s="22"/>
      <c r="I82" s="46">
        <f t="shared" si="3"/>
        <v>450</v>
      </c>
      <c r="J82" s="22" t="str">
        <f t="shared" si="2"/>
        <v>(e)</v>
      </c>
      <c r="K82" s="70"/>
      <c r="L82" s="70"/>
    </row>
    <row r="83" spans="1:12" ht="11.25">
      <c r="A83" s="21">
        <v>74</v>
      </c>
      <c r="B83" s="4" t="s">
        <v>129</v>
      </c>
      <c r="C83" s="49">
        <v>0</v>
      </c>
      <c r="D83" s="31"/>
      <c r="E83" s="40">
        <v>0</v>
      </c>
      <c r="F83" s="12"/>
      <c r="G83" s="75">
        <v>0</v>
      </c>
      <c r="H83" s="22"/>
      <c r="I83" s="46">
        <f t="shared" si="3"/>
        <v>0</v>
      </c>
      <c r="J83" s="22" t="str">
        <f t="shared" si="2"/>
        <v> </v>
      </c>
      <c r="K83" s="70"/>
      <c r="L83" s="70"/>
    </row>
    <row r="84" spans="1:12" ht="11.25">
      <c r="A84" s="21">
        <v>75</v>
      </c>
      <c r="B84" s="4" t="s">
        <v>61</v>
      </c>
      <c r="C84" s="49">
        <v>0</v>
      </c>
      <c r="D84" s="31"/>
      <c r="E84" s="40">
        <v>0</v>
      </c>
      <c r="F84" s="12"/>
      <c r="G84" s="75">
        <v>0</v>
      </c>
      <c r="H84" s="22"/>
      <c r="I84" s="46">
        <f t="shared" si="3"/>
        <v>0</v>
      </c>
      <c r="J84" s="22" t="str">
        <f t="shared" si="2"/>
        <v> </v>
      </c>
      <c r="K84" s="70"/>
      <c r="L84" s="70"/>
    </row>
    <row r="85" spans="1:12" ht="11.25">
      <c r="A85" s="21">
        <v>76</v>
      </c>
      <c r="B85" s="4" t="s">
        <v>130</v>
      </c>
      <c r="C85" s="49">
        <v>231</v>
      </c>
      <c r="D85" s="31"/>
      <c r="E85" s="40">
        <v>20</v>
      </c>
      <c r="F85" s="12"/>
      <c r="G85" s="75">
        <v>0</v>
      </c>
      <c r="H85" s="22"/>
      <c r="I85" s="46">
        <f t="shared" si="3"/>
        <v>251</v>
      </c>
      <c r="J85" s="22" t="str">
        <f t="shared" si="2"/>
        <v> </v>
      </c>
      <c r="K85" s="70"/>
      <c r="L85" s="70"/>
    </row>
    <row r="86" spans="1:12" ht="11.25">
      <c r="A86" s="21">
        <v>77</v>
      </c>
      <c r="B86" s="4" t="s">
        <v>131</v>
      </c>
      <c r="C86" s="49">
        <v>0</v>
      </c>
      <c r="D86" s="31"/>
      <c r="E86" s="40">
        <v>0</v>
      </c>
      <c r="F86" s="12"/>
      <c r="G86" s="75">
        <v>0</v>
      </c>
      <c r="H86" s="22"/>
      <c r="I86" s="46">
        <f t="shared" si="3"/>
        <v>0</v>
      </c>
      <c r="J86" s="22" t="str">
        <f t="shared" si="2"/>
        <v> </v>
      </c>
      <c r="K86" s="70"/>
      <c r="L86" s="70"/>
    </row>
    <row r="87" spans="1:12" ht="11.25">
      <c r="A87" s="21">
        <v>78</v>
      </c>
      <c r="B87" s="4" t="s">
        <v>62</v>
      </c>
      <c r="C87" s="49">
        <v>0</v>
      </c>
      <c r="D87" s="31"/>
      <c r="E87" s="40">
        <v>0</v>
      </c>
      <c r="F87" s="12"/>
      <c r="G87" s="75">
        <v>0</v>
      </c>
      <c r="H87" s="22"/>
      <c r="I87" s="46">
        <f t="shared" si="3"/>
        <v>0</v>
      </c>
      <c r="J87" s="22" t="str">
        <f t="shared" si="2"/>
        <v> </v>
      </c>
      <c r="K87" s="70"/>
      <c r="L87" s="70"/>
    </row>
    <row r="88" spans="1:12" ht="11.25">
      <c r="A88" s="21">
        <v>79</v>
      </c>
      <c r="B88" s="4" t="s">
        <v>132</v>
      </c>
      <c r="C88" s="49">
        <v>312</v>
      </c>
      <c r="D88" s="31"/>
      <c r="E88" s="40">
        <v>15</v>
      </c>
      <c r="F88" s="12"/>
      <c r="G88" s="75">
        <v>0</v>
      </c>
      <c r="H88" s="22"/>
      <c r="I88" s="46">
        <f t="shared" si="3"/>
        <v>327</v>
      </c>
      <c r="J88" s="22" t="str">
        <f t="shared" si="2"/>
        <v> </v>
      </c>
      <c r="K88" s="70"/>
      <c r="L88" s="70"/>
    </row>
    <row r="89" spans="1:12" ht="11.25">
      <c r="A89" s="21">
        <v>80</v>
      </c>
      <c r="B89" s="4" t="s">
        <v>63</v>
      </c>
      <c r="C89" s="49">
        <v>540</v>
      </c>
      <c r="D89" s="31"/>
      <c r="E89" s="40">
        <v>483</v>
      </c>
      <c r="F89" s="12"/>
      <c r="G89" s="75">
        <v>40</v>
      </c>
      <c r="H89" s="22"/>
      <c r="I89" s="46">
        <f t="shared" si="3"/>
        <v>1063</v>
      </c>
      <c r="J89" s="22" t="str">
        <f t="shared" si="2"/>
        <v> </v>
      </c>
      <c r="K89" s="70"/>
      <c r="L89" s="70"/>
    </row>
    <row r="90" spans="1:12" ht="11.25">
      <c r="A90" s="21">
        <v>81</v>
      </c>
      <c r="B90" s="4" t="s">
        <v>64</v>
      </c>
      <c r="C90" s="49">
        <v>1180</v>
      </c>
      <c r="D90" s="31"/>
      <c r="E90" s="40">
        <v>16</v>
      </c>
      <c r="F90" s="12"/>
      <c r="G90" s="75">
        <v>0</v>
      </c>
      <c r="H90" s="22"/>
      <c r="I90" s="46">
        <f t="shared" si="3"/>
        <v>1196</v>
      </c>
      <c r="J90" s="22" t="str">
        <f t="shared" si="2"/>
        <v> </v>
      </c>
      <c r="K90" s="70"/>
      <c r="L90" s="70"/>
    </row>
    <row r="91" spans="1:12" ht="11.25">
      <c r="A91" s="21">
        <v>82</v>
      </c>
      <c r="B91" s="4" t="s">
        <v>133</v>
      </c>
      <c r="C91" s="49">
        <v>127</v>
      </c>
      <c r="D91" s="31"/>
      <c r="E91" s="40">
        <v>0</v>
      </c>
      <c r="F91" s="12"/>
      <c r="G91" s="75">
        <v>29</v>
      </c>
      <c r="H91" s="22"/>
      <c r="I91" s="46">
        <f t="shared" si="3"/>
        <v>156</v>
      </c>
      <c r="J91" s="22" t="str">
        <f t="shared" si="2"/>
        <v> </v>
      </c>
      <c r="K91" s="70"/>
      <c r="L91" s="70"/>
    </row>
    <row r="92" spans="1:12" ht="11.25">
      <c r="A92" s="21">
        <v>83</v>
      </c>
      <c r="B92" s="4" t="s">
        <v>65</v>
      </c>
      <c r="C92" s="49">
        <v>398</v>
      </c>
      <c r="D92" s="31"/>
      <c r="E92" s="40">
        <v>138</v>
      </c>
      <c r="F92" s="12"/>
      <c r="G92" s="75">
        <v>47</v>
      </c>
      <c r="H92" s="22"/>
      <c r="I92" s="46">
        <f t="shared" si="3"/>
        <v>583</v>
      </c>
      <c r="J92" s="22" t="str">
        <f t="shared" si="2"/>
        <v> </v>
      </c>
      <c r="K92" s="70"/>
      <c r="L92" s="70"/>
    </row>
    <row r="93" spans="1:12" ht="11.25">
      <c r="A93" s="21">
        <v>84</v>
      </c>
      <c r="B93" s="4" t="s">
        <v>66</v>
      </c>
      <c r="C93" s="49">
        <v>1484</v>
      </c>
      <c r="D93" s="31"/>
      <c r="E93" s="40">
        <v>0</v>
      </c>
      <c r="F93" s="12"/>
      <c r="G93" s="75">
        <v>0</v>
      </c>
      <c r="H93" s="22"/>
      <c r="I93" s="46">
        <f t="shared" si="3"/>
        <v>1484</v>
      </c>
      <c r="J93" s="22" t="str">
        <f t="shared" si="2"/>
        <v> </v>
      </c>
      <c r="K93" s="70"/>
      <c r="L93" s="70"/>
    </row>
    <row r="94" spans="1:12" ht="11.25">
      <c r="A94" s="21">
        <v>85</v>
      </c>
      <c r="B94" s="4" t="s">
        <v>67</v>
      </c>
      <c r="C94" s="49">
        <v>0</v>
      </c>
      <c r="D94" s="31"/>
      <c r="E94" s="40">
        <v>0</v>
      </c>
      <c r="F94" s="12"/>
      <c r="G94" s="75">
        <v>0</v>
      </c>
      <c r="H94" s="22"/>
      <c r="I94" s="46">
        <f t="shared" si="3"/>
        <v>0</v>
      </c>
      <c r="J94" s="22" t="str">
        <f t="shared" si="2"/>
        <v> </v>
      </c>
      <c r="K94" s="70"/>
      <c r="L94" s="70"/>
    </row>
    <row r="95" spans="1:12" ht="11.25">
      <c r="A95" s="21">
        <v>86</v>
      </c>
      <c r="B95" s="4" t="s">
        <v>68</v>
      </c>
      <c r="C95" s="49">
        <v>593</v>
      </c>
      <c r="D95" s="31"/>
      <c r="E95" s="40">
        <v>113</v>
      </c>
      <c r="F95" s="12"/>
      <c r="G95" s="75">
        <v>247</v>
      </c>
      <c r="H95" s="22"/>
      <c r="I95" s="46">
        <f t="shared" si="3"/>
        <v>953</v>
      </c>
      <c r="J95" s="22" t="str">
        <f t="shared" si="2"/>
        <v> </v>
      </c>
      <c r="K95" s="70"/>
      <c r="L95" s="70"/>
    </row>
    <row r="96" spans="1:12" ht="11.25">
      <c r="A96" s="21">
        <v>87</v>
      </c>
      <c r="B96" s="4" t="s">
        <v>134</v>
      </c>
      <c r="C96" s="49">
        <v>784</v>
      </c>
      <c r="D96" s="31"/>
      <c r="E96" s="40">
        <v>356</v>
      </c>
      <c r="F96" s="12"/>
      <c r="G96" s="75">
        <v>0</v>
      </c>
      <c r="H96" s="22"/>
      <c r="I96" s="46">
        <f t="shared" si="3"/>
        <v>1140</v>
      </c>
      <c r="J96" s="22" t="str">
        <f t="shared" si="2"/>
        <v> </v>
      </c>
      <c r="K96" s="70"/>
      <c r="L96" s="70"/>
    </row>
    <row r="97" spans="1:12" ht="11.25">
      <c r="A97" s="21">
        <v>88</v>
      </c>
      <c r="B97" s="4" t="s">
        <v>69</v>
      </c>
      <c r="C97" s="49">
        <v>562</v>
      </c>
      <c r="D97" s="31"/>
      <c r="E97" s="40">
        <v>0</v>
      </c>
      <c r="F97" s="12"/>
      <c r="G97" s="75">
        <v>0</v>
      </c>
      <c r="H97" s="22"/>
      <c r="I97" s="46">
        <f t="shared" si="3"/>
        <v>562</v>
      </c>
      <c r="J97" s="22" t="str">
        <f t="shared" si="2"/>
        <v> </v>
      </c>
      <c r="K97" s="70"/>
      <c r="L97" s="70"/>
    </row>
    <row r="98" spans="1:12" ht="11.25">
      <c r="A98" s="21">
        <v>89</v>
      </c>
      <c r="B98" s="4" t="s">
        <v>70</v>
      </c>
      <c r="C98" s="49">
        <v>0</v>
      </c>
      <c r="D98" s="31"/>
      <c r="E98" s="40">
        <v>0</v>
      </c>
      <c r="F98" s="12"/>
      <c r="G98" s="75">
        <v>0</v>
      </c>
      <c r="H98" s="22"/>
      <c r="I98" s="46">
        <f t="shared" si="3"/>
        <v>0</v>
      </c>
      <c r="J98" s="22" t="str">
        <f t="shared" si="2"/>
        <v> </v>
      </c>
      <c r="K98" s="70"/>
      <c r="L98" s="70"/>
    </row>
    <row r="99" spans="1:12" ht="11.25">
      <c r="A99" s="21">
        <v>90</v>
      </c>
      <c r="B99" s="4" t="s">
        <v>71</v>
      </c>
      <c r="C99" s="49">
        <v>24</v>
      </c>
      <c r="D99" s="31" t="s">
        <v>100</v>
      </c>
      <c r="E99" s="40">
        <v>16</v>
      </c>
      <c r="F99" s="10" t="s">
        <v>100</v>
      </c>
      <c r="G99" s="21">
        <v>0</v>
      </c>
      <c r="H99" s="31" t="s">
        <v>100</v>
      </c>
      <c r="I99" s="46">
        <f t="shared" si="3"/>
        <v>40</v>
      </c>
      <c r="J99" s="22" t="str">
        <f t="shared" si="2"/>
        <v>(e)</v>
      </c>
      <c r="K99" s="70"/>
      <c r="L99" s="70"/>
    </row>
    <row r="100" spans="1:12" ht="11.25">
      <c r="A100" s="21">
        <v>91</v>
      </c>
      <c r="B100" s="4" t="s">
        <v>72</v>
      </c>
      <c r="C100" s="49">
        <v>0</v>
      </c>
      <c r="D100" s="31"/>
      <c r="E100" s="40">
        <v>0</v>
      </c>
      <c r="F100" s="12"/>
      <c r="G100" s="75">
        <v>0</v>
      </c>
      <c r="H100" s="22"/>
      <c r="I100" s="46">
        <f t="shared" si="3"/>
        <v>0</v>
      </c>
      <c r="J100" s="22" t="str">
        <f t="shared" si="2"/>
        <v> </v>
      </c>
      <c r="K100" s="70"/>
      <c r="L100" s="70"/>
    </row>
    <row r="101" spans="1:12" ht="11.25">
      <c r="A101" s="21">
        <v>92</v>
      </c>
      <c r="B101" s="4" t="s">
        <v>135</v>
      </c>
      <c r="C101" s="49">
        <v>0</v>
      </c>
      <c r="D101" s="31"/>
      <c r="E101" s="40">
        <v>0</v>
      </c>
      <c r="F101" s="12"/>
      <c r="G101" s="75">
        <v>0</v>
      </c>
      <c r="H101" s="22"/>
      <c r="I101" s="46">
        <f t="shared" si="3"/>
        <v>0</v>
      </c>
      <c r="J101" s="22" t="str">
        <f t="shared" si="2"/>
        <v> </v>
      </c>
      <c r="K101" s="70"/>
      <c r="L101" s="70"/>
    </row>
    <row r="102" spans="1:12" ht="11.25">
      <c r="A102" s="21">
        <v>93</v>
      </c>
      <c r="B102" s="4" t="s">
        <v>136</v>
      </c>
      <c r="C102" s="49">
        <v>0</v>
      </c>
      <c r="D102" s="31"/>
      <c r="E102" s="40">
        <v>0</v>
      </c>
      <c r="F102" s="12"/>
      <c r="G102" s="75">
        <v>0</v>
      </c>
      <c r="H102" s="22"/>
      <c r="I102" s="46">
        <f t="shared" si="3"/>
        <v>0</v>
      </c>
      <c r="J102" s="22" t="str">
        <f t="shared" si="2"/>
        <v> </v>
      </c>
      <c r="K102" s="70"/>
      <c r="L102" s="70"/>
    </row>
    <row r="103" spans="1:12" ht="11.25">
      <c r="A103" s="21">
        <v>94</v>
      </c>
      <c r="B103" s="4" t="s">
        <v>137</v>
      </c>
      <c r="C103" s="49">
        <v>0</v>
      </c>
      <c r="D103" s="31"/>
      <c r="E103" s="40">
        <v>0</v>
      </c>
      <c r="F103" s="12"/>
      <c r="G103" s="75">
        <v>0</v>
      </c>
      <c r="H103" s="22"/>
      <c r="I103" s="46">
        <f t="shared" si="3"/>
        <v>0</v>
      </c>
      <c r="J103" s="22" t="str">
        <f t="shared" si="2"/>
        <v> </v>
      </c>
      <c r="K103" s="70"/>
      <c r="L103" s="70"/>
    </row>
    <row r="104" spans="1:12" ht="11.25">
      <c r="A104" s="18">
        <v>95</v>
      </c>
      <c r="B104" s="24" t="s">
        <v>138</v>
      </c>
      <c r="C104" s="50">
        <v>161</v>
      </c>
      <c r="D104" s="35"/>
      <c r="E104" s="41">
        <v>0</v>
      </c>
      <c r="F104" s="37"/>
      <c r="G104" s="76">
        <v>0</v>
      </c>
      <c r="H104" s="23"/>
      <c r="I104" s="47">
        <f t="shared" si="3"/>
        <v>161</v>
      </c>
      <c r="J104" s="23" t="str">
        <f t="shared" si="2"/>
        <v> </v>
      </c>
      <c r="K104" s="70"/>
      <c r="L104" s="70"/>
    </row>
    <row r="105" spans="1:12" ht="11.25">
      <c r="A105" s="21">
        <v>971</v>
      </c>
      <c r="B105" s="4" t="s">
        <v>73</v>
      </c>
      <c r="C105" s="49">
        <v>0</v>
      </c>
      <c r="D105" s="31"/>
      <c r="E105" s="40">
        <v>0</v>
      </c>
      <c r="F105" s="12"/>
      <c r="G105" s="75">
        <v>0</v>
      </c>
      <c r="H105" s="22"/>
      <c r="I105" s="46">
        <f t="shared" si="3"/>
        <v>0</v>
      </c>
      <c r="J105" s="22" t="str">
        <f t="shared" si="2"/>
        <v> </v>
      </c>
      <c r="K105" s="70"/>
      <c r="L105" s="70"/>
    </row>
    <row r="106" spans="1:12" ht="11.25">
      <c r="A106" s="21">
        <v>972</v>
      </c>
      <c r="B106" s="4" t="s">
        <v>74</v>
      </c>
      <c r="C106" s="49">
        <v>465</v>
      </c>
      <c r="D106" s="31"/>
      <c r="E106" s="40">
        <v>0</v>
      </c>
      <c r="F106" s="12"/>
      <c r="G106" s="75">
        <v>0</v>
      </c>
      <c r="H106" s="22"/>
      <c r="I106" s="46">
        <f t="shared" si="3"/>
        <v>465</v>
      </c>
      <c r="J106" s="22" t="str">
        <f t="shared" si="2"/>
        <v> </v>
      </c>
      <c r="K106" s="70"/>
      <c r="L106" s="70"/>
    </row>
    <row r="107" spans="1:12" ht="11.25">
      <c r="A107" s="21">
        <v>973</v>
      </c>
      <c r="B107" s="4" t="s">
        <v>139</v>
      </c>
      <c r="C107" s="49">
        <v>465</v>
      </c>
      <c r="D107" s="31"/>
      <c r="E107" s="40">
        <v>0</v>
      </c>
      <c r="F107" s="10"/>
      <c r="G107" s="21">
        <v>0</v>
      </c>
      <c r="H107" s="31"/>
      <c r="I107" s="46">
        <f t="shared" si="3"/>
        <v>465</v>
      </c>
      <c r="J107" s="22" t="str">
        <f t="shared" si="2"/>
        <v> </v>
      </c>
      <c r="K107" s="70"/>
      <c r="L107" s="70"/>
    </row>
    <row r="108" spans="1:12" ht="11.25">
      <c r="A108" s="18">
        <v>974</v>
      </c>
      <c r="B108" s="24" t="s">
        <v>75</v>
      </c>
      <c r="C108" s="50">
        <v>20</v>
      </c>
      <c r="D108" s="35"/>
      <c r="E108" s="41">
        <v>0</v>
      </c>
      <c r="F108" s="37"/>
      <c r="G108" s="76">
        <v>0</v>
      </c>
      <c r="H108" s="23"/>
      <c r="I108" s="47">
        <f t="shared" si="3"/>
        <v>20</v>
      </c>
      <c r="J108" s="23" t="str">
        <f t="shared" si="2"/>
        <v> </v>
      </c>
      <c r="K108" s="70"/>
      <c r="L108" s="70"/>
    </row>
    <row r="109" spans="5:8" ht="11.25">
      <c r="E109" s="4"/>
      <c r="F109" s="10"/>
      <c r="G109" s="10"/>
      <c r="H109" s="10"/>
    </row>
    <row r="110" spans="1:11" ht="11.25">
      <c r="A110" s="554" t="s">
        <v>78</v>
      </c>
      <c r="B110" s="555"/>
      <c r="C110" s="48">
        <f>SUM(C5:C57,C62:C104)</f>
        <v>49029</v>
      </c>
      <c r="D110" s="20"/>
      <c r="E110" s="45">
        <f>SUM(E5:E57,E62:E104)</f>
        <v>2185</v>
      </c>
      <c r="F110" s="36"/>
      <c r="G110" s="48">
        <f>SUM(G5:G57,G62:G104)</f>
        <v>996</v>
      </c>
      <c r="H110" s="20"/>
      <c r="I110" s="45">
        <f>SUM(I5:I57,I62:I104)</f>
        <v>52210</v>
      </c>
      <c r="J110" s="20"/>
      <c r="K110" s="70"/>
    </row>
    <row r="111" spans="1:11" ht="12.75" customHeight="1">
      <c r="A111" s="586" t="s">
        <v>95</v>
      </c>
      <c r="B111" s="587"/>
      <c r="C111" s="49">
        <f>SUM(C105:C108)</f>
        <v>950</v>
      </c>
      <c r="D111" s="22"/>
      <c r="E111" s="46">
        <f>SUM(E105:E108)</f>
        <v>0</v>
      </c>
      <c r="F111" s="12"/>
      <c r="G111" s="49">
        <f>SUM(G105:G108)</f>
        <v>0</v>
      </c>
      <c r="H111" s="22"/>
      <c r="I111" s="46">
        <f>SUM(I105:I108)</f>
        <v>950</v>
      </c>
      <c r="J111" s="22"/>
      <c r="K111" s="70"/>
    </row>
    <row r="112" spans="1:11" ht="11.25">
      <c r="A112" s="551" t="s">
        <v>79</v>
      </c>
      <c r="B112" s="552"/>
      <c r="C112" s="50">
        <f>C110+C111</f>
        <v>49979</v>
      </c>
      <c r="D112" s="35"/>
      <c r="E112" s="47">
        <f>E110+E111</f>
        <v>2185</v>
      </c>
      <c r="F112" s="37"/>
      <c r="G112" s="50">
        <f>G110+G111</f>
        <v>996</v>
      </c>
      <c r="H112" s="23"/>
      <c r="I112" s="47">
        <f>I110+I111</f>
        <v>53160</v>
      </c>
      <c r="J112" s="35"/>
      <c r="K112" s="70"/>
    </row>
    <row r="113" spans="1:8" ht="11.25">
      <c r="A113" s="557" t="s">
        <v>84</v>
      </c>
      <c r="B113" s="557"/>
      <c r="C113" s="4"/>
      <c r="D113" s="10"/>
      <c r="E113" s="4"/>
      <c r="F113" s="10"/>
      <c r="G113" s="10"/>
      <c r="H113" s="10"/>
    </row>
    <row r="114" spans="1:8" ht="11.25">
      <c r="A114" s="4"/>
      <c r="B114" s="11"/>
      <c r="C114" s="11"/>
      <c r="D114" s="15"/>
      <c r="E114" s="13"/>
      <c r="F114" s="14"/>
      <c r="G114" s="14"/>
      <c r="H114" s="14"/>
    </row>
    <row r="115" spans="1:8" ht="11.25">
      <c r="A115" s="4"/>
      <c r="B115" s="11"/>
      <c r="C115" s="11"/>
      <c r="D115" s="15"/>
      <c r="E115" s="11"/>
      <c r="F115" s="15"/>
      <c r="G115" s="15"/>
      <c r="H115" s="15"/>
    </row>
    <row r="116" spans="1:8" ht="11.25">
      <c r="A116" s="4"/>
      <c r="B116" s="4"/>
      <c r="C116" s="4"/>
      <c r="D116" s="10"/>
      <c r="E116" s="4"/>
      <c r="F116" s="10"/>
      <c r="G116" s="10"/>
      <c r="H116" s="10"/>
    </row>
    <row r="117" spans="1:8" ht="11.25">
      <c r="A117" s="4"/>
      <c r="B117" s="4"/>
      <c r="C117" s="4"/>
      <c r="D117" s="10"/>
      <c r="E117" s="6"/>
      <c r="F117" s="10"/>
      <c r="G117" s="10"/>
      <c r="H117" s="10"/>
    </row>
    <row r="118" spans="1:8" ht="11.25">
      <c r="A118" s="4"/>
      <c r="B118" s="4"/>
      <c r="C118" s="4"/>
      <c r="D118" s="10"/>
      <c r="E118" s="6"/>
      <c r="F118" s="10"/>
      <c r="G118" s="10"/>
      <c r="H118" s="10"/>
    </row>
    <row r="119" spans="1:8" ht="11.25">
      <c r="A119" s="4"/>
      <c r="B119" s="4"/>
      <c r="C119" s="4"/>
      <c r="D119" s="10"/>
      <c r="E119" s="6"/>
      <c r="F119" s="10"/>
      <c r="G119" s="10"/>
      <c r="H119" s="10"/>
    </row>
    <row r="120" spans="1:8" ht="11.25">
      <c r="A120" s="4"/>
      <c r="B120" s="4"/>
      <c r="C120" s="4"/>
      <c r="D120" s="10"/>
      <c r="E120" s="6"/>
      <c r="F120" s="10"/>
      <c r="G120" s="10"/>
      <c r="H120" s="10"/>
    </row>
    <row r="121" spans="1:8" ht="11.25">
      <c r="A121" s="4"/>
      <c r="B121" s="4"/>
      <c r="C121" s="4"/>
      <c r="D121" s="10"/>
      <c r="E121" s="6"/>
      <c r="F121" s="10"/>
      <c r="G121" s="10"/>
      <c r="H121" s="10"/>
    </row>
    <row r="122" spans="1:8" ht="11.25">
      <c r="A122" s="4"/>
      <c r="B122" s="4"/>
      <c r="C122" s="4"/>
      <c r="D122" s="10"/>
      <c r="E122" s="6"/>
      <c r="F122" s="10"/>
      <c r="G122" s="10"/>
      <c r="H122" s="10"/>
    </row>
    <row r="123" spans="1:8" ht="11.25">
      <c r="A123" s="4"/>
      <c r="B123" s="4"/>
      <c r="C123" s="4"/>
      <c r="D123" s="10"/>
      <c r="E123" s="6"/>
      <c r="F123" s="10"/>
      <c r="G123" s="10"/>
      <c r="H123" s="10"/>
    </row>
    <row r="124" spans="1:8" ht="11.25">
      <c r="A124" s="4"/>
      <c r="B124" s="4"/>
      <c r="C124" s="4"/>
      <c r="D124" s="10"/>
      <c r="E124" s="6"/>
      <c r="F124" s="10"/>
      <c r="G124" s="10"/>
      <c r="H124" s="10"/>
    </row>
    <row r="125" spans="1:8" ht="11.25">
      <c r="A125" s="4"/>
      <c r="B125" s="4"/>
      <c r="C125" s="4"/>
      <c r="D125" s="10"/>
      <c r="E125" s="6"/>
      <c r="F125" s="10"/>
      <c r="G125" s="10"/>
      <c r="H125" s="10"/>
    </row>
    <row r="126" spans="1:8" ht="11.25">
      <c r="A126" s="4"/>
      <c r="B126" s="4"/>
      <c r="C126" s="4"/>
      <c r="D126" s="10"/>
      <c r="E126" s="6"/>
      <c r="F126" s="10"/>
      <c r="G126" s="10"/>
      <c r="H126" s="10"/>
    </row>
    <row r="127" spans="1:8" ht="11.25">
      <c r="A127" s="4"/>
      <c r="B127" s="4"/>
      <c r="C127" s="4"/>
      <c r="D127" s="10"/>
      <c r="E127" s="6"/>
      <c r="F127" s="10"/>
      <c r="G127" s="10"/>
      <c r="H127" s="10"/>
    </row>
    <row r="128" spans="1:8" ht="11.25">
      <c r="A128" s="4"/>
      <c r="B128" s="4"/>
      <c r="C128" s="4"/>
      <c r="D128" s="10"/>
      <c r="E128" s="6"/>
      <c r="F128" s="10"/>
      <c r="G128" s="10"/>
      <c r="H128" s="10"/>
    </row>
    <row r="129" spans="1:8" ht="11.25">
      <c r="A129" s="4"/>
      <c r="B129" s="4"/>
      <c r="C129" s="4"/>
      <c r="D129" s="10"/>
      <c r="E129" s="6"/>
      <c r="F129" s="10"/>
      <c r="G129" s="10"/>
      <c r="H129" s="10"/>
    </row>
    <row r="130" spans="1:8" ht="11.25">
      <c r="A130" s="4"/>
      <c r="B130" s="4"/>
      <c r="C130" s="4"/>
      <c r="D130" s="10"/>
      <c r="E130" s="6"/>
      <c r="F130" s="10"/>
      <c r="G130" s="10"/>
      <c r="H130" s="10"/>
    </row>
    <row r="131" spans="1:8" ht="11.25">
      <c r="A131" s="4"/>
      <c r="B131" s="4"/>
      <c r="C131" s="4"/>
      <c r="D131" s="10"/>
      <c r="E131" s="6"/>
      <c r="F131" s="10"/>
      <c r="G131" s="10"/>
      <c r="H131" s="10"/>
    </row>
    <row r="132" spans="1:8" ht="11.25">
      <c r="A132" s="4"/>
      <c r="B132" s="4"/>
      <c r="C132" s="4"/>
      <c r="D132" s="10"/>
      <c r="E132" s="6"/>
      <c r="F132" s="10"/>
      <c r="G132" s="10"/>
      <c r="H132" s="10"/>
    </row>
    <row r="133" spans="1:8" ht="11.25">
      <c r="A133" s="4"/>
      <c r="B133" s="4"/>
      <c r="C133" s="4"/>
      <c r="D133" s="10"/>
      <c r="E133" s="6"/>
      <c r="F133" s="10"/>
      <c r="G133" s="10"/>
      <c r="H133" s="10"/>
    </row>
    <row r="134" spans="1:8" ht="11.25">
      <c r="A134" s="4"/>
      <c r="B134" s="4"/>
      <c r="C134" s="4"/>
      <c r="D134" s="10"/>
      <c r="E134" s="6"/>
      <c r="F134" s="10"/>
      <c r="G134" s="10"/>
      <c r="H134" s="10"/>
    </row>
    <row r="135" spans="1:8" ht="11.25">
      <c r="A135" s="4"/>
      <c r="B135" s="4"/>
      <c r="C135" s="4"/>
      <c r="D135" s="10"/>
      <c r="E135" s="6"/>
      <c r="F135" s="10"/>
      <c r="G135" s="10"/>
      <c r="H135" s="10"/>
    </row>
    <row r="136" spans="1:8" ht="11.25">
      <c r="A136" s="4"/>
      <c r="B136" s="4"/>
      <c r="C136" s="4"/>
      <c r="D136" s="10"/>
      <c r="E136" s="6"/>
      <c r="F136" s="10"/>
      <c r="G136" s="10"/>
      <c r="H136" s="10"/>
    </row>
    <row r="137" spans="1:8" ht="11.25">
      <c r="A137" s="4"/>
      <c r="B137" s="4"/>
      <c r="C137" s="4"/>
      <c r="D137" s="10"/>
      <c r="E137" s="6"/>
      <c r="F137" s="10"/>
      <c r="G137" s="10"/>
      <c r="H137" s="10"/>
    </row>
    <row r="138" spans="1:8" ht="11.25">
      <c r="A138" s="4"/>
      <c r="B138" s="4"/>
      <c r="C138" s="4"/>
      <c r="D138" s="10"/>
      <c r="E138" s="6"/>
      <c r="F138" s="10"/>
      <c r="G138" s="10"/>
      <c r="H138" s="10"/>
    </row>
    <row r="139" spans="1:8" ht="11.25">
      <c r="A139" s="4"/>
      <c r="B139" s="4"/>
      <c r="C139" s="4"/>
      <c r="D139" s="10"/>
      <c r="E139" s="4"/>
      <c r="F139" s="10"/>
      <c r="G139" s="10"/>
      <c r="H139" s="10"/>
    </row>
    <row r="140" spans="1:8" ht="11.25">
      <c r="A140" s="4"/>
      <c r="B140" s="4"/>
      <c r="C140" s="4"/>
      <c r="D140" s="10"/>
      <c r="E140" s="4"/>
      <c r="F140" s="10"/>
      <c r="G140" s="10"/>
      <c r="H140" s="10"/>
    </row>
    <row r="141" spans="1:8" ht="11.25">
      <c r="A141" s="4"/>
      <c r="B141" s="4"/>
      <c r="C141" s="4"/>
      <c r="D141" s="10"/>
      <c r="E141" s="4"/>
      <c r="F141" s="10"/>
      <c r="G141" s="10"/>
      <c r="H141" s="10"/>
    </row>
    <row r="142" spans="1:8" ht="11.25">
      <c r="A142" s="4"/>
      <c r="B142" s="4"/>
      <c r="C142" s="4"/>
      <c r="D142" s="10"/>
      <c r="E142" s="4"/>
      <c r="F142" s="10"/>
      <c r="G142" s="10"/>
      <c r="H142" s="10"/>
    </row>
    <row r="143" spans="1:8" ht="11.25">
      <c r="A143" s="4"/>
      <c r="B143" s="4"/>
      <c r="C143" s="4"/>
      <c r="D143" s="10"/>
      <c r="E143" s="4"/>
      <c r="F143" s="10"/>
      <c r="G143" s="10"/>
      <c r="H143" s="10"/>
    </row>
    <row r="144" spans="1:8" ht="11.25">
      <c r="A144" s="4"/>
      <c r="B144" s="4"/>
      <c r="C144" s="4"/>
      <c r="D144" s="10"/>
      <c r="E144" s="8"/>
      <c r="F144" s="12"/>
      <c r="G144" s="12"/>
      <c r="H144" s="12"/>
    </row>
    <row r="145" spans="6:8" ht="11.25">
      <c r="F145" s="10"/>
      <c r="G145" s="10"/>
      <c r="H145" s="10"/>
    </row>
    <row r="146" spans="6:8" ht="11.25">
      <c r="F146" s="10"/>
      <c r="G146" s="10"/>
      <c r="H146" s="10"/>
    </row>
    <row r="147" spans="6:8" ht="11.25">
      <c r="F147" s="10"/>
      <c r="G147" s="10"/>
      <c r="H147" s="10"/>
    </row>
    <row r="148" spans="6:8" ht="11.25">
      <c r="F148" s="10"/>
      <c r="G148" s="10"/>
      <c r="H148" s="10"/>
    </row>
    <row r="149" spans="6:8" ht="11.25">
      <c r="F149" s="10"/>
      <c r="G149" s="10"/>
      <c r="H149" s="10"/>
    </row>
    <row r="150" spans="6:8" ht="11.25">
      <c r="F150" s="10"/>
      <c r="G150" s="10"/>
      <c r="H150" s="10"/>
    </row>
    <row r="151" spans="6:8" ht="11.25">
      <c r="F151" s="10"/>
      <c r="G151" s="10"/>
      <c r="H151" s="10"/>
    </row>
    <row r="152" spans="6:8" ht="11.25">
      <c r="F152" s="10"/>
      <c r="G152" s="10"/>
      <c r="H152" s="10"/>
    </row>
    <row r="153" spans="6:8" ht="11.25">
      <c r="F153" s="10"/>
      <c r="G153" s="10"/>
      <c r="H153" s="10"/>
    </row>
    <row r="154" spans="6:8" ht="11.25">
      <c r="F154" s="10"/>
      <c r="G154" s="10"/>
      <c r="H154" s="10"/>
    </row>
    <row r="155" spans="6:8" ht="11.25">
      <c r="F155" s="10"/>
      <c r="G155" s="10"/>
      <c r="H155" s="10"/>
    </row>
    <row r="156" spans="6:8" ht="11.25">
      <c r="F156" s="10"/>
      <c r="G156" s="10"/>
      <c r="H156" s="10"/>
    </row>
    <row r="157" spans="6:8" ht="11.25">
      <c r="F157" s="10"/>
      <c r="G157" s="10"/>
      <c r="H157" s="10"/>
    </row>
    <row r="158" spans="6:8" ht="11.25">
      <c r="F158" s="10"/>
      <c r="G158" s="10"/>
      <c r="H158" s="10"/>
    </row>
    <row r="159" spans="6:8" ht="11.25">
      <c r="F159" s="10"/>
      <c r="G159" s="10"/>
      <c r="H159" s="10"/>
    </row>
    <row r="160" spans="6:8" ht="11.25">
      <c r="F160" s="10"/>
      <c r="G160" s="10"/>
      <c r="H160" s="10"/>
    </row>
    <row r="161" spans="6:8" ht="11.25">
      <c r="F161" s="10"/>
      <c r="G161" s="10"/>
      <c r="H161" s="10"/>
    </row>
    <row r="162" spans="6:8" ht="11.25">
      <c r="F162" s="10"/>
      <c r="G162" s="10"/>
      <c r="H162" s="10"/>
    </row>
    <row r="163" spans="6:8" ht="11.25">
      <c r="F163" s="10"/>
      <c r="G163" s="10"/>
      <c r="H163" s="10"/>
    </row>
    <row r="164" spans="6:8" ht="11.25">
      <c r="F164" s="10"/>
      <c r="G164" s="10"/>
      <c r="H164" s="10"/>
    </row>
    <row r="165" spans="6:8" ht="11.25">
      <c r="F165" s="10"/>
      <c r="G165" s="10"/>
      <c r="H165" s="10"/>
    </row>
    <row r="166" spans="6:8" ht="11.25">
      <c r="F166" s="10"/>
      <c r="G166" s="10"/>
      <c r="H166" s="10"/>
    </row>
    <row r="167" spans="6:8" ht="11.25">
      <c r="F167" s="10"/>
      <c r="G167" s="10"/>
      <c r="H167" s="10"/>
    </row>
    <row r="168" spans="6:8" ht="11.25">
      <c r="F168" s="10"/>
      <c r="G168" s="10"/>
      <c r="H168" s="10"/>
    </row>
    <row r="169" spans="6:8" ht="11.25">
      <c r="F169" s="10"/>
      <c r="G169" s="10"/>
      <c r="H169" s="10"/>
    </row>
    <row r="170" spans="6:8" ht="11.25">
      <c r="F170" s="10"/>
      <c r="G170" s="10"/>
      <c r="H170" s="10"/>
    </row>
    <row r="171" spans="6:8" ht="11.25">
      <c r="F171" s="10"/>
      <c r="G171" s="10"/>
      <c r="H171" s="10"/>
    </row>
    <row r="172" spans="6:8" ht="11.25">
      <c r="F172" s="10"/>
      <c r="G172" s="10"/>
      <c r="H172" s="10"/>
    </row>
    <row r="173" spans="6:8" ht="11.25">
      <c r="F173" s="10"/>
      <c r="G173" s="10"/>
      <c r="H173" s="10"/>
    </row>
    <row r="174" spans="6:8" ht="11.25">
      <c r="F174" s="10"/>
      <c r="G174" s="10"/>
      <c r="H174" s="10"/>
    </row>
    <row r="175" spans="6:8" ht="11.25">
      <c r="F175" s="10"/>
      <c r="G175" s="10"/>
      <c r="H175" s="10"/>
    </row>
    <row r="176" spans="6:8" ht="11.25">
      <c r="F176" s="10"/>
      <c r="G176" s="10"/>
      <c r="H176" s="10"/>
    </row>
    <row r="177" spans="6:8" ht="11.25">
      <c r="F177" s="10"/>
      <c r="G177" s="10"/>
      <c r="H177" s="10"/>
    </row>
    <row r="178" spans="6:8" ht="11.25">
      <c r="F178" s="10"/>
      <c r="G178" s="10"/>
      <c r="H178" s="10"/>
    </row>
    <row r="179" spans="6:8" ht="11.25">
      <c r="F179" s="10"/>
      <c r="G179" s="10"/>
      <c r="H179" s="10"/>
    </row>
    <row r="180" spans="6:8" ht="11.25">
      <c r="F180" s="10"/>
      <c r="G180" s="10"/>
      <c r="H180" s="10"/>
    </row>
  </sheetData>
  <sheetProtection/>
  <mergeCells count="16">
    <mergeCell ref="A113:B113"/>
    <mergeCell ref="C3:D4"/>
    <mergeCell ref="C60:D61"/>
    <mergeCell ref="A3:B4"/>
    <mergeCell ref="A60:B61"/>
    <mergeCell ref="A58:B58"/>
    <mergeCell ref="A110:B110"/>
    <mergeCell ref="A111:B111"/>
    <mergeCell ref="A112:B112"/>
    <mergeCell ref="A1:J1"/>
    <mergeCell ref="E60:F61"/>
    <mergeCell ref="E3:F4"/>
    <mergeCell ref="I3:J4"/>
    <mergeCell ref="I60:J61"/>
    <mergeCell ref="G3:H4"/>
    <mergeCell ref="G60:H6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8" max="255" man="1"/>
  </rowBreaks>
  <ignoredErrors>
    <ignoredError sqref="C110:G11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R180"/>
  <sheetViews>
    <sheetView zoomScaleSheetLayoutView="75" zoomScalePageLayoutView="0" workbookViewId="0" topLeftCell="A1">
      <selection activeCell="A1" sqref="A1:N1"/>
    </sheetView>
  </sheetViews>
  <sheetFormatPr defaultColWidth="11.421875" defaultRowHeight="12.75"/>
  <cols>
    <col min="1" max="1" width="4.140625" style="1" customWidth="1"/>
    <col min="2" max="2" width="19.421875" style="1" customWidth="1"/>
    <col min="3" max="3" width="7.140625" style="1" customWidth="1"/>
    <col min="4" max="4" width="2.8515625" style="3" customWidth="1"/>
    <col min="5" max="5" width="8.421875" style="1" customWidth="1"/>
    <col min="6" max="6" width="2.8515625" style="3" customWidth="1"/>
    <col min="7" max="7" width="7.57421875" style="1" customWidth="1"/>
    <col min="8" max="8" width="2.8515625" style="3" customWidth="1"/>
    <col min="9" max="9" width="7.8515625" style="1" customWidth="1"/>
    <col min="10" max="10" width="3.140625" style="3" customWidth="1"/>
    <col min="11" max="11" width="6.28125" style="1" customWidth="1"/>
    <col min="12" max="12" width="3.421875" style="3" customWidth="1"/>
    <col min="13" max="13" width="7.7109375" style="1" customWidth="1"/>
    <col min="14" max="14" width="3.28125" style="3" customWidth="1"/>
    <col min="15" max="15" width="7.57421875" style="1" hidden="1" customWidth="1"/>
    <col min="16" max="16" width="6.00390625" style="1" hidden="1" customWidth="1"/>
    <col min="17" max="17" width="7.7109375" style="1" hidden="1" customWidth="1"/>
    <col min="18" max="18" width="6.7109375" style="1" hidden="1" customWidth="1"/>
    <col min="19" max="16384" width="11.421875" style="1" customWidth="1"/>
  </cols>
  <sheetData>
    <row r="1" spans="1:14" ht="25.5" customHeight="1">
      <c r="A1" s="563" t="s">
        <v>179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</row>
    <row r="2" spans="1:14" ht="11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29.25" customHeight="1">
      <c r="A3" s="562" t="s">
        <v>86</v>
      </c>
      <c r="B3" s="562"/>
      <c r="C3" s="561" t="s">
        <v>96</v>
      </c>
      <c r="D3" s="561"/>
      <c r="E3" s="561"/>
      <c r="F3" s="561"/>
      <c r="G3" s="561" t="s">
        <v>97</v>
      </c>
      <c r="H3" s="561"/>
      <c r="I3" s="561"/>
      <c r="J3" s="561"/>
      <c r="K3" s="562" t="s">
        <v>87</v>
      </c>
      <c r="L3" s="609"/>
      <c r="M3" s="609"/>
      <c r="N3" s="609"/>
    </row>
    <row r="4" spans="1:14" s="2" customFormat="1" ht="24" customHeight="1">
      <c r="A4" s="562"/>
      <c r="B4" s="562"/>
      <c r="C4" s="609" t="s">
        <v>0</v>
      </c>
      <c r="D4" s="609"/>
      <c r="E4" s="610" t="s">
        <v>1</v>
      </c>
      <c r="F4" s="610"/>
      <c r="G4" s="609" t="s">
        <v>0</v>
      </c>
      <c r="H4" s="609"/>
      <c r="I4" s="610" t="s">
        <v>1</v>
      </c>
      <c r="J4" s="610"/>
      <c r="K4" s="609" t="s">
        <v>0</v>
      </c>
      <c r="L4" s="609"/>
      <c r="M4" s="610" t="s">
        <v>1</v>
      </c>
      <c r="N4" s="610"/>
    </row>
    <row r="5" spans="1:18" ht="11.25">
      <c r="A5" s="21">
        <v>1</v>
      </c>
      <c r="B5" s="4" t="s">
        <v>15</v>
      </c>
      <c r="C5" s="48">
        <v>75</v>
      </c>
      <c r="D5" s="73"/>
      <c r="E5" s="46">
        <v>51</v>
      </c>
      <c r="F5" s="10"/>
      <c r="G5" s="27">
        <v>142</v>
      </c>
      <c r="H5" s="20"/>
      <c r="I5" s="40">
        <v>269</v>
      </c>
      <c r="J5" s="10"/>
      <c r="K5" s="42">
        <f>C5+G5</f>
        <v>217</v>
      </c>
      <c r="L5" s="20" t="str">
        <f>IF(OR(D5="(e)",H5="(e)"),"(e)"," ")</f>
        <v> </v>
      </c>
      <c r="M5" s="8">
        <f>E5+I5</f>
        <v>320</v>
      </c>
      <c r="N5" s="22" t="str">
        <f>IF(OR(F5="(e)",J5="(e)"),"(e)"," ")</f>
        <v> </v>
      </c>
      <c r="O5" s="70">
        <v>225</v>
      </c>
      <c r="P5" s="70">
        <v>282</v>
      </c>
      <c r="Q5" s="70">
        <f>O5-K5</f>
        <v>8</v>
      </c>
      <c r="R5" s="70">
        <f>P5-M5</f>
        <v>-38</v>
      </c>
    </row>
    <row r="6" spans="1:18" ht="11.25">
      <c r="A6" s="21">
        <v>2</v>
      </c>
      <c r="B6" s="4" t="s">
        <v>16</v>
      </c>
      <c r="C6" s="49">
        <v>281</v>
      </c>
      <c r="D6" s="31"/>
      <c r="E6" s="46">
        <v>296</v>
      </c>
      <c r="F6" s="10"/>
      <c r="G6" s="29">
        <v>0</v>
      </c>
      <c r="H6" s="22"/>
      <c r="I6" s="40">
        <v>0</v>
      </c>
      <c r="J6" s="10"/>
      <c r="K6" s="43">
        <f aca="true" t="shared" si="0" ref="K6:K57">C6+G6</f>
        <v>281</v>
      </c>
      <c r="L6" s="22" t="str">
        <f>IF(OR(D6="(e)",H6="(e)"),"(e)"," ")</f>
        <v> </v>
      </c>
      <c r="M6" s="8">
        <f aca="true" t="shared" si="1" ref="M6:M57">E6+I6</f>
        <v>296</v>
      </c>
      <c r="N6" s="22" t="str">
        <f>IF(OR(F6="(e)",J6="(e)"),"(e)"," ")</f>
        <v> </v>
      </c>
      <c r="O6" s="70">
        <v>281</v>
      </c>
      <c r="P6" s="70">
        <v>300</v>
      </c>
      <c r="Q6" s="70">
        <f aca="true" t="shared" si="2" ref="Q6:Q57">O6-K6</f>
        <v>0</v>
      </c>
      <c r="R6" s="70">
        <f aca="true" t="shared" si="3" ref="R6:R57">P6-M6</f>
        <v>4</v>
      </c>
    </row>
    <row r="7" spans="1:18" ht="11.25">
      <c r="A7" s="21">
        <v>3</v>
      </c>
      <c r="B7" s="4" t="s">
        <v>17</v>
      </c>
      <c r="C7" s="49">
        <v>268</v>
      </c>
      <c r="D7" s="31"/>
      <c r="E7" s="46">
        <v>242</v>
      </c>
      <c r="F7" s="10"/>
      <c r="G7" s="29">
        <v>0</v>
      </c>
      <c r="H7" s="22"/>
      <c r="I7" s="40">
        <v>0</v>
      </c>
      <c r="J7" s="10"/>
      <c r="K7" s="43">
        <f t="shared" si="0"/>
        <v>268</v>
      </c>
      <c r="L7" s="22" t="str">
        <f aca="true" t="shared" si="4" ref="L7:L57">IF(OR(D7="(e)",H7="(e)"),"(e)"," ")</f>
        <v> </v>
      </c>
      <c r="M7" s="8">
        <f t="shared" si="1"/>
        <v>242</v>
      </c>
      <c r="N7" s="22" t="str">
        <f aca="true" t="shared" si="5" ref="N7:N57">IF(OR(F7="(e)",J7="(e)"),"(e)"," ")</f>
        <v> </v>
      </c>
      <c r="O7" s="70">
        <v>283</v>
      </c>
      <c r="P7" s="70">
        <v>262</v>
      </c>
      <c r="Q7" s="70">
        <f t="shared" si="2"/>
        <v>15</v>
      </c>
      <c r="R7" s="70">
        <f t="shared" si="3"/>
        <v>20</v>
      </c>
    </row>
    <row r="8" spans="1:18" ht="11.25">
      <c r="A8" s="21">
        <v>4</v>
      </c>
      <c r="B8" s="4" t="s">
        <v>101</v>
      </c>
      <c r="C8" s="49">
        <v>33</v>
      </c>
      <c r="D8" s="31"/>
      <c r="E8" s="46">
        <v>33</v>
      </c>
      <c r="F8" s="10" t="s">
        <v>100</v>
      </c>
      <c r="G8" s="29">
        <v>0</v>
      </c>
      <c r="H8" s="22"/>
      <c r="I8" s="40">
        <v>0</v>
      </c>
      <c r="J8" s="10"/>
      <c r="K8" s="43">
        <f t="shared" si="0"/>
        <v>33</v>
      </c>
      <c r="L8" s="22" t="str">
        <f t="shared" si="4"/>
        <v> </v>
      </c>
      <c r="M8" s="8">
        <f t="shared" si="1"/>
        <v>33</v>
      </c>
      <c r="N8" s="22" t="str">
        <f t="shared" si="5"/>
        <v>(e)</v>
      </c>
      <c r="O8" s="70">
        <v>31</v>
      </c>
      <c r="P8" s="70">
        <v>62</v>
      </c>
      <c r="Q8" s="70">
        <f t="shared" si="2"/>
        <v>-2</v>
      </c>
      <c r="R8" s="70">
        <f t="shared" si="3"/>
        <v>29</v>
      </c>
    </row>
    <row r="9" spans="1:18" ht="11.25">
      <c r="A9" s="21">
        <v>5</v>
      </c>
      <c r="B9" s="4" t="s">
        <v>102</v>
      </c>
      <c r="C9" s="49">
        <v>90</v>
      </c>
      <c r="D9" s="31" t="s">
        <v>100</v>
      </c>
      <c r="E9" s="46">
        <v>90</v>
      </c>
      <c r="F9" s="10" t="s">
        <v>100</v>
      </c>
      <c r="G9" s="29">
        <v>0</v>
      </c>
      <c r="H9" s="31" t="s">
        <v>100</v>
      </c>
      <c r="I9" s="40">
        <v>0</v>
      </c>
      <c r="J9" s="10" t="s">
        <v>100</v>
      </c>
      <c r="K9" s="43">
        <f t="shared" si="0"/>
        <v>90</v>
      </c>
      <c r="L9" s="22" t="str">
        <f t="shared" si="4"/>
        <v>(e)</v>
      </c>
      <c r="M9" s="8">
        <f t="shared" si="1"/>
        <v>90</v>
      </c>
      <c r="N9" s="22" t="str">
        <f t="shared" si="5"/>
        <v>(e)</v>
      </c>
      <c r="O9" s="70">
        <v>90</v>
      </c>
      <c r="P9" s="70">
        <v>90</v>
      </c>
      <c r="Q9" s="70">
        <f t="shared" si="2"/>
        <v>0</v>
      </c>
      <c r="R9" s="70">
        <f t="shared" si="3"/>
        <v>0</v>
      </c>
    </row>
    <row r="10" spans="1:18" ht="11.25">
      <c r="A10" s="21">
        <v>6</v>
      </c>
      <c r="B10" s="4" t="s">
        <v>103</v>
      </c>
      <c r="C10" s="49">
        <v>1081</v>
      </c>
      <c r="D10" s="31"/>
      <c r="E10" s="46">
        <v>1081</v>
      </c>
      <c r="F10" s="10" t="s">
        <v>100</v>
      </c>
      <c r="G10" s="29">
        <v>193</v>
      </c>
      <c r="H10" s="22"/>
      <c r="I10" s="40">
        <v>193</v>
      </c>
      <c r="J10" s="10" t="s">
        <v>100</v>
      </c>
      <c r="K10" s="43">
        <f t="shared" si="0"/>
        <v>1274</v>
      </c>
      <c r="L10" s="22" t="str">
        <f t="shared" si="4"/>
        <v> </v>
      </c>
      <c r="M10" s="8">
        <f t="shared" si="1"/>
        <v>1274</v>
      </c>
      <c r="N10" s="22" t="str">
        <f t="shared" si="5"/>
        <v>(e)</v>
      </c>
      <c r="O10" s="70">
        <v>1288</v>
      </c>
      <c r="P10" s="70">
        <v>1297</v>
      </c>
      <c r="Q10" s="70">
        <f t="shared" si="2"/>
        <v>14</v>
      </c>
      <c r="R10" s="70">
        <f t="shared" si="3"/>
        <v>23</v>
      </c>
    </row>
    <row r="11" spans="1:18" ht="11.25">
      <c r="A11" s="21">
        <v>7</v>
      </c>
      <c r="B11" s="4" t="s">
        <v>18</v>
      </c>
      <c r="C11" s="49">
        <v>100</v>
      </c>
      <c r="D11" s="31"/>
      <c r="E11" s="46">
        <v>100</v>
      </c>
      <c r="F11" s="10" t="s">
        <v>100</v>
      </c>
      <c r="G11" s="29">
        <v>0</v>
      </c>
      <c r="H11" s="22"/>
      <c r="I11" s="40">
        <v>0</v>
      </c>
      <c r="J11" s="10"/>
      <c r="K11" s="43">
        <f t="shared" si="0"/>
        <v>100</v>
      </c>
      <c r="L11" s="22" t="str">
        <f t="shared" si="4"/>
        <v> </v>
      </c>
      <c r="M11" s="8">
        <f t="shared" si="1"/>
        <v>100</v>
      </c>
      <c r="N11" s="22" t="str">
        <f t="shared" si="5"/>
        <v>(e)</v>
      </c>
      <c r="O11" s="70">
        <v>101</v>
      </c>
      <c r="P11" s="70">
        <v>73</v>
      </c>
      <c r="Q11" s="70">
        <f t="shared" si="2"/>
        <v>1</v>
      </c>
      <c r="R11" s="70">
        <f t="shared" si="3"/>
        <v>-27</v>
      </c>
    </row>
    <row r="12" spans="1:18" ht="11.25">
      <c r="A12" s="21">
        <v>8</v>
      </c>
      <c r="B12" s="4" t="s">
        <v>19</v>
      </c>
      <c r="C12" s="49">
        <v>120</v>
      </c>
      <c r="D12" s="31" t="s">
        <v>100</v>
      </c>
      <c r="E12" s="46">
        <v>120</v>
      </c>
      <c r="F12" s="10"/>
      <c r="G12" s="29">
        <v>0</v>
      </c>
      <c r="H12" s="22"/>
      <c r="I12" s="40">
        <v>0</v>
      </c>
      <c r="J12" s="10"/>
      <c r="K12" s="43">
        <f t="shared" si="0"/>
        <v>120</v>
      </c>
      <c r="L12" s="22" t="str">
        <f t="shared" si="4"/>
        <v>(e)</v>
      </c>
      <c r="M12" s="8">
        <f t="shared" si="1"/>
        <v>120</v>
      </c>
      <c r="N12" s="22" t="str">
        <f t="shared" si="5"/>
        <v> </v>
      </c>
      <c r="O12" s="70">
        <v>147</v>
      </c>
      <c r="P12" s="70">
        <v>120</v>
      </c>
      <c r="Q12" s="70">
        <f t="shared" si="2"/>
        <v>27</v>
      </c>
      <c r="R12" s="70">
        <f t="shared" si="3"/>
        <v>0</v>
      </c>
    </row>
    <row r="13" spans="1:18" ht="11.25">
      <c r="A13" s="21">
        <v>9</v>
      </c>
      <c r="B13" s="4" t="s">
        <v>20</v>
      </c>
      <c r="C13" s="49">
        <v>174</v>
      </c>
      <c r="D13" s="31"/>
      <c r="E13" s="46">
        <v>174</v>
      </c>
      <c r="F13" s="10" t="s">
        <v>100</v>
      </c>
      <c r="G13" s="29">
        <v>80</v>
      </c>
      <c r="H13" s="22"/>
      <c r="I13" s="40">
        <v>80</v>
      </c>
      <c r="J13" s="10" t="s">
        <v>100</v>
      </c>
      <c r="K13" s="43">
        <f t="shared" si="0"/>
        <v>254</v>
      </c>
      <c r="L13" s="22" t="str">
        <f t="shared" si="4"/>
        <v> </v>
      </c>
      <c r="M13" s="8">
        <f t="shared" si="1"/>
        <v>254</v>
      </c>
      <c r="N13" s="22" t="str">
        <f t="shared" si="5"/>
        <v>(e)</v>
      </c>
      <c r="O13" s="70">
        <v>234</v>
      </c>
      <c r="P13" s="70">
        <v>274</v>
      </c>
      <c r="Q13" s="70">
        <f t="shared" si="2"/>
        <v>-20</v>
      </c>
      <c r="R13" s="70">
        <f t="shared" si="3"/>
        <v>20</v>
      </c>
    </row>
    <row r="14" spans="1:18" ht="11.25">
      <c r="A14" s="21">
        <v>10</v>
      </c>
      <c r="B14" s="4" t="s">
        <v>21</v>
      </c>
      <c r="C14" s="49">
        <v>102</v>
      </c>
      <c r="D14" s="31"/>
      <c r="E14" s="46">
        <v>126</v>
      </c>
      <c r="F14" s="10"/>
      <c r="G14" s="29">
        <v>204</v>
      </c>
      <c r="H14" s="22"/>
      <c r="I14" s="40">
        <v>213</v>
      </c>
      <c r="J14" s="10"/>
      <c r="K14" s="43">
        <f t="shared" si="0"/>
        <v>306</v>
      </c>
      <c r="L14" s="22" t="str">
        <f t="shared" si="4"/>
        <v> </v>
      </c>
      <c r="M14" s="8">
        <f t="shared" si="1"/>
        <v>339</v>
      </c>
      <c r="N14" s="22" t="str">
        <f t="shared" si="5"/>
        <v> </v>
      </c>
      <c r="O14" s="70">
        <v>229</v>
      </c>
      <c r="P14" s="70">
        <v>278</v>
      </c>
      <c r="Q14" s="70">
        <f t="shared" si="2"/>
        <v>-77</v>
      </c>
      <c r="R14" s="70">
        <f t="shared" si="3"/>
        <v>-61</v>
      </c>
    </row>
    <row r="15" spans="1:18" ht="11.25">
      <c r="A15" s="21">
        <v>11</v>
      </c>
      <c r="B15" s="4" t="s">
        <v>22</v>
      </c>
      <c r="C15" s="49">
        <v>103</v>
      </c>
      <c r="D15" s="31"/>
      <c r="E15" s="46">
        <v>103</v>
      </c>
      <c r="F15" s="10" t="s">
        <v>100</v>
      </c>
      <c r="G15" s="29">
        <v>0</v>
      </c>
      <c r="H15" s="22"/>
      <c r="I15" s="40">
        <v>0</v>
      </c>
      <c r="J15" s="10"/>
      <c r="K15" s="43">
        <f t="shared" si="0"/>
        <v>103</v>
      </c>
      <c r="L15" s="22" t="str">
        <f t="shared" si="4"/>
        <v> </v>
      </c>
      <c r="M15" s="8">
        <f t="shared" si="1"/>
        <v>103</v>
      </c>
      <c r="N15" s="22" t="str">
        <f t="shared" si="5"/>
        <v>(e)</v>
      </c>
      <c r="O15" s="70">
        <v>107</v>
      </c>
      <c r="P15" s="70">
        <v>128</v>
      </c>
      <c r="Q15" s="70">
        <f t="shared" si="2"/>
        <v>4</v>
      </c>
      <c r="R15" s="70">
        <f t="shared" si="3"/>
        <v>25</v>
      </c>
    </row>
    <row r="16" spans="1:18" ht="11.25">
      <c r="A16" s="21">
        <v>12</v>
      </c>
      <c r="B16" s="4" t="s">
        <v>23</v>
      </c>
      <c r="C16" s="49">
        <v>90</v>
      </c>
      <c r="D16" s="31"/>
      <c r="E16" s="46">
        <v>97</v>
      </c>
      <c r="F16" s="10"/>
      <c r="G16" s="29">
        <v>90</v>
      </c>
      <c r="H16" s="22"/>
      <c r="I16" s="40">
        <v>97</v>
      </c>
      <c r="J16" s="10"/>
      <c r="K16" s="43">
        <f t="shared" si="0"/>
        <v>180</v>
      </c>
      <c r="L16" s="22" t="str">
        <f t="shared" si="4"/>
        <v> </v>
      </c>
      <c r="M16" s="8">
        <f t="shared" si="1"/>
        <v>194</v>
      </c>
      <c r="N16" s="22" t="str">
        <f t="shared" si="5"/>
        <v> </v>
      </c>
      <c r="O16" s="70">
        <v>117</v>
      </c>
      <c r="P16" s="70">
        <v>161</v>
      </c>
      <c r="Q16" s="70">
        <f t="shared" si="2"/>
        <v>-63</v>
      </c>
      <c r="R16" s="70">
        <f t="shared" si="3"/>
        <v>-33</v>
      </c>
    </row>
    <row r="17" spans="1:18" ht="11.25">
      <c r="A17" s="21">
        <v>13</v>
      </c>
      <c r="B17" s="4" t="s">
        <v>104</v>
      </c>
      <c r="C17" s="49">
        <v>1644</v>
      </c>
      <c r="D17" s="31"/>
      <c r="E17" s="46">
        <v>1644</v>
      </c>
      <c r="F17" s="10" t="s">
        <v>100</v>
      </c>
      <c r="G17" s="29">
        <v>354</v>
      </c>
      <c r="H17" s="22"/>
      <c r="I17" s="40">
        <v>354</v>
      </c>
      <c r="J17" s="10" t="s">
        <v>100</v>
      </c>
      <c r="K17" s="43">
        <f t="shared" si="0"/>
        <v>1998</v>
      </c>
      <c r="L17" s="22" t="str">
        <f t="shared" si="4"/>
        <v> </v>
      </c>
      <c r="M17" s="8">
        <f t="shared" si="1"/>
        <v>1998</v>
      </c>
      <c r="N17" s="22" t="str">
        <f t="shared" si="5"/>
        <v>(e)</v>
      </c>
      <c r="O17" s="70">
        <v>2164</v>
      </c>
      <c r="P17" s="70">
        <v>3332</v>
      </c>
      <c r="Q17" s="70">
        <f t="shared" si="2"/>
        <v>166</v>
      </c>
      <c r="R17" s="70">
        <f t="shared" si="3"/>
        <v>1334</v>
      </c>
    </row>
    <row r="18" spans="1:18" ht="11.25">
      <c r="A18" s="21">
        <v>14</v>
      </c>
      <c r="B18" s="4" t="s">
        <v>24</v>
      </c>
      <c r="C18" s="49">
        <v>384</v>
      </c>
      <c r="D18" s="31"/>
      <c r="E18" s="46">
        <v>558</v>
      </c>
      <c r="F18" s="10"/>
      <c r="G18" s="29">
        <v>0</v>
      </c>
      <c r="H18" s="31"/>
      <c r="I18" s="40">
        <v>0</v>
      </c>
      <c r="J18" s="10"/>
      <c r="K18" s="43">
        <f t="shared" si="0"/>
        <v>384</v>
      </c>
      <c r="L18" s="22" t="str">
        <f t="shared" si="4"/>
        <v> </v>
      </c>
      <c r="M18" s="8">
        <f t="shared" si="1"/>
        <v>558</v>
      </c>
      <c r="N18" s="22" t="str">
        <f t="shared" si="5"/>
        <v> </v>
      </c>
      <c r="O18" s="70">
        <v>380</v>
      </c>
      <c r="P18" s="70">
        <v>482</v>
      </c>
      <c r="Q18" s="70">
        <f t="shared" si="2"/>
        <v>-4</v>
      </c>
      <c r="R18" s="70">
        <f t="shared" si="3"/>
        <v>-76</v>
      </c>
    </row>
    <row r="19" spans="1:18" ht="11.25">
      <c r="A19" s="21">
        <v>15</v>
      </c>
      <c r="B19" s="4" t="s">
        <v>25</v>
      </c>
      <c r="C19" s="49">
        <v>90</v>
      </c>
      <c r="D19" s="31"/>
      <c r="E19" s="46">
        <v>113</v>
      </c>
      <c r="F19" s="10"/>
      <c r="G19" s="29">
        <v>0</v>
      </c>
      <c r="H19" s="22"/>
      <c r="I19" s="40">
        <v>0</v>
      </c>
      <c r="J19" s="10"/>
      <c r="K19" s="43">
        <f t="shared" si="0"/>
        <v>90</v>
      </c>
      <c r="L19" s="22" t="str">
        <f t="shared" si="4"/>
        <v> </v>
      </c>
      <c r="M19" s="8">
        <f t="shared" si="1"/>
        <v>113</v>
      </c>
      <c r="N19" s="22" t="str">
        <f t="shared" si="5"/>
        <v> </v>
      </c>
      <c r="O19" s="70">
        <v>82</v>
      </c>
      <c r="P19" s="70">
        <v>113</v>
      </c>
      <c r="Q19" s="70">
        <f t="shared" si="2"/>
        <v>-8</v>
      </c>
      <c r="R19" s="70">
        <f t="shared" si="3"/>
        <v>0</v>
      </c>
    </row>
    <row r="20" spans="1:18" ht="11.25">
      <c r="A20" s="21">
        <v>16</v>
      </c>
      <c r="B20" s="4" t="s">
        <v>26</v>
      </c>
      <c r="C20" s="49">
        <v>343</v>
      </c>
      <c r="D20" s="31"/>
      <c r="E20" s="46">
        <v>361</v>
      </c>
      <c r="F20" s="10"/>
      <c r="G20" s="29">
        <v>16</v>
      </c>
      <c r="H20" s="22"/>
      <c r="I20" s="40">
        <v>22</v>
      </c>
      <c r="J20" s="10"/>
      <c r="K20" s="43">
        <f t="shared" si="0"/>
        <v>359</v>
      </c>
      <c r="L20" s="22" t="str">
        <f t="shared" si="4"/>
        <v> </v>
      </c>
      <c r="M20" s="8">
        <f t="shared" si="1"/>
        <v>383</v>
      </c>
      <c r="N20" s="22" t="str">
        <f t="shared" si="5"/>
        <v> </v>
      </c>
      <c r="O20" s="70">
        <v>357</v>
      </c>
      <c r="P20" s="70">
        <v>431</v>
      </c>
      <c r="Q20" s="70">
        <f t="shared" si="2"/>
        <v>-2</v>
      </c>
      <c r="R20" s="70">
        <f t="shared" si="3"/>
        <v>48</v>
      </c>
    </row>
    <row r="21" spans="1:18" ht="11.25">
      <c r="A21" s="21">
        <v>17</v>
      </c>
      <c r="B21" s="4" t="s">
        <v>105</v>
      </c>
      <c r="C21" s="49">
        <v>286</v>
      </c>
      <c r="D21" s="31"/>
      <c r="E21" s="46">
        <v>193</v>
      </c>
      <c r="F21" s="10"/>
      <c r="G21" s="29">
        <v>0</v>
      </c>
      <c r="H21" s="22"/>
      <c r="I21" s="40">
        <v>0</v>
      </c>
      <c r="J21" s="10"/>
      <c r="K21" s="43">
        <f t="shared" si="0"/>
        <v>286</v>
      </c>
      <c r="L21" s="22" t="str">
        <f t="shared" si="4"/>
        <v> </v>
      </c>
      <c r="M21" s="8">
        <f t="shared" si="1"/>
        <v>193</v>
      </c>
      <c r="N21" s="22" t="str">
        <f t="shared" si="5"/>
        <v> </v>
      </c>
      <c r="O21" s="70">
        <v>289</v>
      </c>
      <c r="P21" s="70">
        <v>223</v>
      </c>
      <c r="Q21" s="70">
        <f t="shared" si="2"/>
        <v>3</v>
      </c>
      <c r="R21" s="70">
        <f t="shared" si="3"/>
        <v>30</v>
      </c>
    </row>
    <row r="22" spans="1:18" ht="11.25">
      <c r="A22" s="21">
        <v>18</v>
      </c>
      <c r="B22" s="4" t="s">
        <v>27</v>
      </c>
      <c r="C22" s="49">
        <v>51</v>
      </c>
      <c r="D22" s="31" t="s">
        <v>100</v>
      </c>
      <c r="E22" s="46">
        <v>29</v>
      </c>
      <c r="F22" s="10"/>
      <c r="G22" s="29">
        <v>0</v>
      </c>
      <c r="H22" s="22"/>
      <c r="I22" s="40">
        <v>0</v>
      </c>
      <c r="J22" s="10"/>
      <c r="K22" s="43">
        <f t="shared" si="0"/>
        <v>51</v>
      </c>
      <c r="L22" s="22" t="str">
        <f t="shared" si="4"/>
        <v>(e)</v>
      </c>
      <c r="M22" s="8">
        <f t="shared" si="1"/>
        <v>29</v>
      </c>
      <c r="N22" s="22" t="str">
        <f t="shared" si="5"/>
        <v> </v>
      </c>
      <c r="O22" s="70">
        <v>54</v>
      </c>
      <c r="P22" s="70">
        <v>31</v>
      </c>
      <c r="Q22" s="70">
        <f t="shared" si="2"/>
        <v>3</v>
      </c>
      <c r="R22" s="70">
        <f t="shared" si="3"/>
        <v>2</v>
      </c>
    </row>
    <row r="23" spans="1:18" ht="11.25">
      <c r="A23" s="21">
        <v>19</v>
      </c>
      <c r="B23" s="4" t="s">
        <v>28</v>
      </c>
      <c r="C23" s="49">
        <v>60</v>
      </c>
      <c r="D23" s="31" t="s">
        <v>100</v>
      </c>
      <c r="E23" s="46">
        <v>60</v>
      </c>
      <c r="F23" s="10" t="s">
        <v>100</v>
      </c>
      <c r="G23" s="29">
        <v>416</v>
      </c>
      <c r="H23" s="22"/>
      <c r="I23" s="40">
        <v>389</v>
      </c>
      <c r="J23" s="10"/>
      <c r="K23" s="43">
        <f t="shared" si="0"/>
        <v>476</v>
      </c>
      <c r="L23" s="22" t="str">
        <f t="shared" si="4"/>
        <v>(e)</v>
      </c>
      <c r="M23" s="8">
        <f t="shared" si="1"/>
        <v>449</v>
      </c>
      <c r="N23" s="22" t="str">
        <f t="shared" si="5"/>
        <v>(e)</v>
      </c>
      <c r="O23" s="70">
        <v>476</v>
      </c>
      <c r="P23" s="70">
        <v>389</v>
      </c>
      <c r="Q23" s="70">
        <f t="shared" si="2"/>
        <v>0</v>
      </c>
      <c r="R23" s="70">
        <f t="shared" si="3"/>
        <v>-60</v>
      </c>
    </row>
    <row r="24" spans="1:18" ht="11.25">
      <c r="A24" s="21" t="s">
        <v>8</v>
      </c>
      <c r="B24" s="4" t="s">
        <v>29</v>
      </c>
      <c r="C24" s="49">
        <v>0</v>
      </c>
      <c r="D24" s="31"/>
      <c r="E24" s="46">
        <v>0</v>
      </c>
      <c r="F24" s="10"/>
      <c r="G24" s="29">
        <v>6</v>
      </c>
      <c r="H24" s="22"/>
      <c r="I24" s="40">
        <v>8</v>
      </c>
      <c r="J24" s="10"/>
      <c r="K24" s="43">
        <f t="shared" si="0"/>
        <v>6</v>
      </c>
      <c r="L24" s="22" t="str">
        <f t="shared" si="4"/>
        <v> </v>
      </c>
      <c r="M24" s="8">
        <f t="shared" si="1"/>
        <v>8</v>
      </c>
      <c r="N24" s="22" t="str">
        <f t="shared" si="5"/>
        <v> </v>
      </c>
      <c r="O24" s="70">
        <v>6</v>
      </c>
      <c r="P24" s="70">
        <v>8</v>
      </c>
      <c r="Q24" s="70">
        <f t="shared" si="2"/>
        <v>0</v>
      </c>
      <c r="R24" s="70">
        <f t="shared" si="3"/>
        <v>0</v>
      </c>
    </row>
    <row r="25" spans="1:18" ht="11.25">
      <c r="A25" s="21" t="s">
        <v>76</v>
      </c>
      <c r="B25" s="4" t="s">
        <v>106</v>
      </c>
      <c r="C25" s="49">
        <v>40</v>
      </c>
      <c r="D25" s="31"/>
      <c r="E25" s="46">
        <v>53</v>
      </c>
      <c r="F25" s="10"/>
      <c r="G25" s="29">
        <v>0</v>
      </c>
      <c r="H25" s="22"/>
      <c r="I25" s="40">
        <v>0</v>
      </c>
      <c r="J25" s="10"/>
      <c r="K25" s="43">
        <f t="shared" si="0"/>
        <v>40</v>
      </c>
      <c r="L25" s="22" t="str">
        <f t="shared" si="4"/>
        <v> </v>
      </c>
      <c r="M25" s="8">
        <f t="shared" si="1"/>
        <v>53</v>
      </c>
      <c r="N25" s="22" t="str">
        <f t="shared" si="5"/>
        <v> </v>
      </c>
      <c r="O25" s="70">
        <v>40</v>
      </c>
      <c r="P25" s="70">
        <v>49</v>
      </c>
      <c r="Q25" s="70">
        <f t="shared" si="2"/>
        <v>0</v>
      </c>
      <c r="R25" s="70">
        <f t="shared" si="3"/>
        <v>-4</v>
      </c>
    </row>
    <row r="26" spans="1:18" ht="11.25">
      <c r="A26" s="21">
        <v>21</v>
      </c>
      <c r="B26" s="4" t="s">
        <v>107</v>
      </c>
      <c r="C26" s="49">
        <v>286</v>
      </c>
      <c r="D26" s="31"/>
      <c r="E26" s="46">
        <v>402</v>
      </c>
      <c r="F26" s="10"/>
      <c r="G26" s="29">
        <v>105</v>
      </c>
      <c r="H26" s="22"/>
      <c r="I26" s="40">
        <v>164</v>
      </c>
      <c r="J26" s="10"/>
      <c r="K26" s="43">
        <f t="shared" si="0"/>
        <v>391</v>
      </c>
      <c r="L26" s="22" t="str">
        <f t="shared" si="4"/>
        <v> </v>
      </c>
      <c r="M26" s="8">
        <f t="shared" si="1"/>
        <v>566</v>
      </c>
      <c r="N26" s="22" t="str">
        <f t="shared" si="5"/>
        <v> </v>
      </c>
      <c r="O26" s="70">
        <v>392</v>
      </c>
      <c r="P26" s="70">
        <v>578</v>
      </c>
      <c r="Q26" s="70">
        <f t="shared" si="2"/>
        <v>1</v>
      </c>
      <c r="R26" s="70">
        <f t="shared" si="3"/>
        <v>12</v>
      </c>
    </row>
    <row r="27" spans="1:18" ht="11.25">
      <c r="A27" s="21">
        <v>22</v>
      </c>
      <c r="B27" s="4" t="s">
        <v>108</v>
      </c>
      <c r="C27" s="49">
        <v>457</v>
      </c>
      <c r="D27" s="31"/>
      <c r="E27" s="46">
        <v>578</v>
      </c>
      <c r="F27" s="10"/>
      <c r="G27" s="29">
        <v>0</v>
      </c>
      <c r="H27" s="22"/>
      <c r="I27" s="40">
        <v>0</v>
      </c>
      <c r="J27" s="10"/>
      <c r="K27" s="43">
        <f t="shared" si="0"/>
        <v>457</v>
      </c>
      <c r="L27" s="22" t="str">
        <f t="shared" si="4"/>
        <v> </v>
      </c>
      <c r="M27" s="8">
        <f t="shared" si="1"/>
        <v>578</v>
      </c>
      <c r="N27" s="22" t="str">
        <f t="shared" si="5"/>
        <v> </v>
      </c>
      <c r="O27" s="70">
        <v>544</v>
      </c>
      <c r="P27" s="70">
        <v>649</v>
      </c>
      <c r="Q27" s="70">
        <f t="shared" si="2"/>
        <v>87</v>
      </c>
      <c r="R27" s="70">
        <f t="shared" si="3"/>
        <v>71</v>
      </c>
    </row>
    <row r="28" spans="1:18" ht="11.25">
      <c r="A28" s="21">
        <v>23</v>
      </c>
      <c r="B28" s="4" t="s">
        <v>30</v>
      </c>
      <c r="C28" s="49">
        <v>0</v>
      </c>
      <c r="D28" s="31"/>
      <c r="E28" s="46">
        <v>0</v>
      </c>
      <c r="F28" s="10"/>
      <c r="G28" s="29">
        <v>27</v>
      </c>
      <c r="H28" s="22"/>
      <c r="I28" s="40">
        <v>54</v>
      </c>
      <c r="J28" s="10"/>
      <c r="K28" s="43">
        <f t="shared" si="0"/>
        <v>27</v>
      </c>
      <c r="L28" s="22" t="str">
        <f t="shared" si="4"/>
        <v> </v>
      </c>
      <c r="M28" s="8">
        <f t="shared" si="1"/>
        <v>54</v>
      </c>
      <c r="N28" s="22" t="str">
        <f t="shared" si="5"/>
        <v> </v>
      </c>
      <c r="O28" s="70">
        <v>27</v>
      </c>
      <c r="P28" s="70">
        <v>73</v>
      </c>
      <c r="Q28" s="70">
        <f t="shared" si="2"/>
        <v>0</v>
      </c>
      <c r="R28" s="70">
        <f t="shared" si="3"/>
        <v>19</v>
      </c>
    </row>
    <row r="29" spans="1:18" ht="11.25">
      <c r="A29" s="21">
        <v>24</v>
      </c>
      <c r="B29" s="4" t="s">
        <v>31</v>
      </c>
      <c r="C29" s="49">
        <v>155</v>
      </c>
      <c r="D29" s="31"/>
      <c r="E29" s="46">
        <v>180</v>
      </c>
      <c r="F29" s="10"/>
      <c r="G29" s="29">
        <v>0</v>
      </c>
      <c r="H29" s="22"/>
      <c r="I29" s="40">
        <v>0</v>
      </c>
      <c r="J29" s="10"/>
      <c r="K29" s="43">
        <f t="shared" si="0"/>
        <v>155</v>
      </c>
      <c r="L29" s="22" t="str">
        <f t="shared" si="4"/>
        <v> </v>
      </c>
      <c r="M29" s="8">
        <f t="shared" si="1"/>
        <v>180</v>
      </c>
      <c r="N29" s="22" t="str">
        <f t="shared" si="5"/>
        <v> </v>
      </c>
      <c r="O29" s="70">
        <v>167</v>
      </c>
      <c r="P29" s="70">
        <v>193</v>
      </c>
      <c r="Q29" s="70">
        <f t="shared" si="2"/>
        <v>12</v>
      </c>
      <c r="R29" s="70">
        <f t="shared" si="3"/>
        <v>13</v>
      </c>
    </row>
    <row r="30" spans="1:18" ht="11.25">
      <c r="A30" s="21">
        <v>25</v>
      </c>
      <c r="B30" s="4" t="s">
        <v>32</v>
      </c>
      <c r="C30" s="49">
        <v>215</v>
      </c>
      <c r="D30" s="31"/>
      <c r="E30" s="46">
        <v>214</v>
      </c>
      <c r="F30" s="10"/>
      <c r="G30" s="29">
        <v>235</v>
      </c>
      <c r="H30" s="22"/>
      <c r="I30" s="40">
        <v>243</v>
      </c>
      <c r="J30" s="10"/>
      <c r="K30" s="43">
        <f t="shared" si="0"/>
        <v>450</v>
      </c>
      <c r="L30" s="22" t="str">
        <f t="shared" si="4"/>
        <v> </v>
      </c>
      <c r="M30" s="8">
        <f t="shared" si="1"/>
        <v>457</v>
      </c>
      <c r="N30" s="22" t="str">
        <f t="shared" si="5"/>
        <v> </v>
      </c>
      <c r="O30" s="70">
        <v>408</v>
      </c>
      <c r="P30" s="70">
        <v>473</v>
      </c>
      <c r="Q30" s="70">
        <f t="shared" si="2"/>
        <v>-42</v>
      </c>
      <c r="R30" s="70">
        <f t="shared" si="3"/>
        <v>16</v>
      </c>
    </row>
    <row r="31" spans="1:18" ht="11.25">
      <c r="A31" s="21">
        <v>26</v>
      </c>
      <c r="B31" s="4" t="s">
        <v>33</v>
      </c>
      <c r="C31" s="49">
        <v>321</v>
      </c>
      <c r="D31" s="31"/>
      <c r="E31" s="46">
        <v>236</v>
      </c>
      <c r="F31" s="10"/>
      <c r="G31" s="29">
        <v>78</v>
      </c>
      <c r="H31" s="22" t="s">
        <v>100</v>
      </c>
      <c r="I31" s="40">
        <v>78</v>
      </c>
      <c r="J31" s="10" t="s">
        <v>100</v>
      </c>
      <c r="K31" s="43">
        <f t="shared" si="0"/>
        <v>399</v>
      </c>
      <c r="L31" s="22"/>
      <c r="M31" s="8">
        <f t="shared" si="1"/>
        <v>314</v>
      </c>
      <c r="N31" s="22"/>
      <c r="O31" s="70">
        <v>434</v>
      </c>
      <c r="P31" s="70">
        <v>541</v>
      </c>
      <c r="Q31" s="70">
        <f t="shared" si="2"/>
        <v>35</v>
      </c>
      <c r="R31" s="70">
        <f t="shared" si="3"/>
        <v>227</v>
      </c>
    </row>
    <row r="32" spans="1:18" ht="11.25">
      <c r="A32" s="21">
        <v>27</v>
      </c>
      <c r="B32" s="4" t="s">
        <v>34</v>
      </c>
      <c r="C32" s="49">
        <v>297</v>
      </c>
      <c r="D32" s="31"/>
      <c r="E32" s="46">
        <v>297</v>
      </c>
      <c r="F32" s="10" t="s">
        <v>100</v>
      </c>
      <c r="G32" s="29">
        <v>0</v>
      </c>
      <c r="H32" s="22"/>
      <c r="I32" s="40">
        <v>0</v>
      </c>
      <c r="J32" s="10"/>
      <c r="K32" s="43">
        <f t="shared" si="0"/>
        <v>297</v>
      </c>
      <c r="L32" s="22" t="str">
        <f t="shared" si="4"/>
        <v> </v>
      </c>
      <c r="M32" s="8">
        <f t="shared" si="1"/>
        <v>297</v>
      </c>
      <c r="N32" s="22" t="str">
        <f t="shared" si="5"/>
        <v>(e)</v>
      </c>
      <c r="O32" s="70">
        <v>297</v>
      </c>
      <c r="P32" s="70">
        <v>270</v>
      </c>
      <c r="Q32" s="70">
        <f t="shared" si="2"/>
        <v>0</v>
      </c>
      <c r="R32" s="70">
        <f t="shared" si="3"/>
        <v>-27</v>
      </c>
    </row>
    <row r="33" spans="1:18" ht="11.25">
      <c r="A33" s="21">
        <v>28</v>
      </c>
      <c r="B33" s="4" t="s">
        <v>109</v>
      </c>
      <c r="C33" s="49">
        <v>397</v>
      </c>
      <c r="D33" s="31"/>
      <c r="E33" s="46">
        <v>370</v>
      </c>
      <c r="F33" s="10"/>
      <c r="G33" s="29">
        <v>0</v>
      </c>
      <c r="H33" s="22"/>
      <c r="I33" s="40">
        <v>0</v>
      </c>
      <c r="J33" s="10"/>
      <c r="K33" s="43">
        <f t="shared" si="0"/>
        <v>397</v>
      </c>
      <c r="L33" s="22" t="str">
        <f t="shared" si="4"/>
        <v> </v>
      </c>
      <c r="M33" s="8">
        <f t="shared" si="1"/>
        <v>370</v>
      </c>
      <c r="N33" s="22" t="str">
        <f t="shared" si="5"/>
        <v> </v>
      </c>
      <c r="O33" s="70">
        <v>401</v>
      </c>
      <c r="P33" s="70">
        <v>527</v>
      </c>
      <c r="Q33" s="70">
        <f t="shared" si="2"/>
        <v>4</v>
      </c>
      <c r="R33" s="70">
        <f t="shared" si="3"/>
        <v>157</v>
      </c>
    </row>
    <row r="34" spans="1:18" ht="11.25">
      <c r="A34" s="21">
        <v>29</v>
      </c>
      <c r="B34" s="4" t="s">
        <v>35</v>
      </c>
      <c r="C34" s="49">
        <v>452</v>
      </c>
      <c r="D34" s="31"/>
      <c r="E34" s="46">
        <v>403</v>
      </c>
      <c r="F34" s="10"/>
      <c r="G34" s="29">
        <v>0</v>
      </c>
      <c r="H34" s="22"/>
      <c r="I34" s="40">
        <v>0</v>
      </c>
      <c r="J34" s="10"/>
      <c r="K34" s="43">
        <f t="shared" si="0"/>
        <v>452</v>
      </c>
      <c r="L34" s="22" t="str">
        <f t="shared" si="4"/>
        <v> </v>
      </c>
      <c r="M34" s="8">
        <f t="shared" si="1"/>
        <v>403</v>
      </c>
      <c r="N34" s="22" t="str">
        <f t="shared" si="5"/>
        <v> </v>
      </c>
      <c r="O34" s="70">
        <v>452</v>
      </c>
      <c r="P34" s="70">
        <v>414</v>
      </c>
      <c r="Q34" s="70">
        <f t="shared" si="2"/>
        <v>0</v>
      </c>
      <c r="R34" s="70">
        <f t="shared" si="3"/>
        <v>11</v>
      </c>
    </row>
    <row r="35" spans="1:18" ht="11.25">
      <c r="A35" s="21">
        <v>30</v>
      </c>
      <c r="B35" s="4" t="s">
        <v>36</v>
      </c>
      <c r="C35" s="49">
        <v>27</v>
      </c>
      <c r="D35" s="31"/>
      <c r="E35" s="46">
        <v>27</v>
      </c>
      <c r="F35" s="10" t="s">
        <v>100</v>
      </c>
      <c r="G35" s="29">
        <v>165</v>
      </c>
      <c r="H35" s="22"/>
      <c r="I35" s="40">
        <v>165</v>
      </c>
      <c r="J35" s="10" t="s">
        <v>100</v>
      </c>
      <c r="K35" s="43">
        <f t="shared" si="0"/>
        <v>192</v>
      </c>
      <c r="L35" s="22" t="str">
        <f t="shared" si="4"/>
        <v> </v>
      </c>
      <c r="M35" s="8">
        <f t="shared" si="1"/>
        <v>192</v>
      </c>
      <c r="N35" s="22" t="str">
        <f t="shared" si="5"/>
        <v>(e)</v>
      </c>
      <c r="O35" s="70">
        <v>187</v>
      </c>
      <c r="P35" s="70">
        <v>223</v>
      </c>
      <c r="Q35" s="70">
        <f t="shared" si="2"/>
        <v>-5</v>
      </c>
      <c r="R35" s="70">
        <f t="shared" si="3"/>
        <v>31</v>
      </c>
    </row>
    <row r="36" spans="1:18" ht="11.25">
      <c r="A36" s="21">
        <v>31</v>
      </c>
      <c r="B36" s="4" t="s">
        <v>110</v>
      </c>
      <c r="C36" s="49">
        <v>1665</v>
      </c>
      <c r="D36" s="31" t="s">
        <v>100</v>
      </c>
      <c r="E36" s="46">
        <v>1710</v>
      </c>
      <c r="F36" s="10"/>
      <c r="G36" s="29">
        <v>0</v>
      </c>
      <c r="H36" s="22"/>
      <c r="I36" s="40">
        <v>0</v>
      </c>
      <c r="J36" s="10"/>
      <c r="K36" s="43">
        <f t="shared" si="0"/>
        <v>1665</v>
      </c>
      <c r="L36" s="22" t="str">
        <f t="shared" si="4"/>
        <v>(e)</v>
      </c>
      <c r="M36" s="8">
        <f t="shared" si="1"/>
        <v>1710</v>
      </c>
      <c r="N36" s="22" t="str">
        <f t="shared" si="5"/>
        <v> </v>
      </c>
      <c r="O36" s="70">
        <v>1665</v>
      </c>
      <c r="P36" s="70">
        <v>1688</v>
      </c>
      <c r="Q36" s="70">
        <f t="shared" si="2"/>
        <v>0</v>
      </c>
      <c r="R36" s="70">
        <f t="shared" si="3"/>
        <v>-22</v>
      </c>
    </row>
    <row r="37" spans="1:18" ht="11.25">
      <c r="A37" s="21">
        <v>32</v>
      </c>
      <c r="B37" s="4" t="s">
        <v>37</v>
      </c>
      <c r="C37" s="49">
        <v>101</v>
      </c>
      <c r="D37" s="31"/>
      <c r="E37" s="46">
        <v>104</v>
      </c>
      <c r="F37" s="10"/>
      <c r="G37" s="29">
        <v>0</v>
      </c>
      <c r="H37" s="22"/>
      <c r="I37" s="40">
        <v>0</v>
      </c>
      <c r="J37" s="10"/>
      <c r="K37" s="43">
        <f t="shared" si="0"/>
        <v>101</v>
      </c>
      <c r="L37" s="22" t="str">
        <f t="shared" si="4"/>
        <v> </v>
      </c>
      <c r="M37" s="8">
        <f t="shared" si="1"/>
        <v>104</v>
      </c>
      <c r="N37" s="22" t="str">
        <f t="shared" si="5"/>
        <v> </v>
      </c>
      <c r="O37" s="70">
        <v>113</v>
      </c>
      <c r="P37" s="70">
        <v>115</v>
      </c>
      <c r="Q37" s="70">
        <f t="shared" si="2"/>
        <v>12</v>
      </c>
      <c r="R37" s="70">
        <f t="shared" si="3"/>
        <v>11</v>
      </c>
    </row>
    <row r="38" spans="1:18" ht="11.25">
      <c r="A38" s="21">
        <v>33</v>
      </c>
      <c r="B38" s="4" t="s">
        <v>38</v>
      </c>
      <c r="C38" s="49">
        <v>1908</v>
      </c>
      <c r="D38" s="31"/>
      <c r="E38" s="46">
        <v>1908</v>
      </c>
      <c r="F38" s="10" t="s">
        <v>100</v>
      </c>
      <c r="G38" s="29">
        <v>194</v>
      </c>
      <c r="H38" s="22"/>
      <c r="I38" s="40">
        <v>194</v>
      </c>
      <c r="J38" s="10" t="s">
        <v>100</v>
      </c>
      <c r="K38" s="43">
        <f t="shared" si="0"/>
        <v>2102</v>
      </c>
      <c r="L38" s="22" t="str">
        <f t="shared" si="4"/>
        <v> </v>
      </c>
      <c r="M38" s="8">
        <f t="shared" si="1"/>
        <v>2102</v>
      </c>
      <c r="N38" s="22" t="str">
        <f t="shared" si="5"/>
        <v>(e)</v>
      </c>
      <c r="O38" s="70">
        <v>2144</v>
      </c>
      <c r="P38" s="70">
        <v>1596</v>
      </c>
      <c r="Q38" s="70">
        <f t="shared" si="2"/>
        <v>42</v>
      </c>
      <c r="R38" s="70">
        <f t="shared" si="3"/>
        <v>-506</v>
      </c>
    </row>
    <row r="39" spans="1:18" ht="11.25">
      <c r="A39" s="21">
        <v>34</v>
      </c>
      <c r="B39" s="4" t="s">
        <v>39</v>
      </c>
      <c r="C39" s="49">
        <v>882</v>
      </c>
      <c r="D39" s="31"/>
      <c r="E39" s="46">
        <v>882</v>
      </c>
      <c r="F39" s="10" t="s">
        <v>100</v>
      </c>
      <c r="G39" s="29">
        <v>162</v>
      </c>
      <c r="H39" s="22"/>
      <c r="I39" s="40">
        <v>162</v>
      </c>
      <c r="J39" s="10" t="s">
        <v>100</v>
      </c>
      <c r="K39" s="43">
        <f t="shared" si="0"/>
        <v>1044</v>
      </c>
      <c r="L39" s="22" t="str">
        <f t="shared" si="4"/>
        <v> </v>
      </c>
      <c r="M39" s="8">
        <f t="shared" si="1"/>
        <v>1044</v>
      </c>
      <c r="N39" s="22" t="str">
        <f t="shared" si="5"/>
        <v>(e)</v>
      </c>
      <c r="O39" s="70">
        <v>1001</v>
      </c>
      <c r="P39" s="70">
        <v>905</v>
      </c>
      <c r="Q39" s="70">
        <f t="shared" si="2"/>
        <v>-43</v>
      </c>
      <c r="R39" s="70">
        <f t="shared" si="3"/>
        <v>-139</v>
      </c>
    </row>
    <row r="40" spans="1:18" ht="11.25">
      <c r="A40" s="21">
        <v>35</v>
      </c>
      <c r="B40" s="4" t="s">
        <v>111</v>
      </c>
      <c r="C40" s="49">
        <v>352</v>
      </c>
      <c r="D40" s="31"/>
      <c r="E40" s="46">
        <v>352</v>
      </c>
      <c r="F40" s="10" t="s">
        <v>100</v>
      </c>
      <c r="G40" s="29">
        <v>93</v>
      </c>
      <c r="H40" s="22"/>
      <c r="I40" s="40">
        <v>93</v>
      </c>
      <c r="J40" s="10" t="s">
        <v>100</v>
      </c>
      <c r="K40" s="43">
        <f t="shared" si="0"/>
        <v>445</v>
      </c>
      <c r="L40" s="22" t="str">
        <f t="shared" si="4"/>
        <v> </v>
      </c>
      <c r="M40" s="8">
        <f t="shared" si="1"/>
        <v>445</v>
      </c>
      <c r="N40" s="22" t="str">
        <f t="shared" si="5"/>
        <v>(e)</v>
      </c>
      <c r="O40" s="70">
        <v>445</v>
      </c>
      <c r="P40" s="70">
        <v>431</v>
      </c>
      <c r="Q40" s="70">
        <f t="shared" si="2"/>
        <v>0</v>
      </c>
      <c r="R40" s="70">
        <f t="shared" si="3"/>
        <v>-14</v>
      </c>
    </row>
    <row r="41" spans="1:18" ht="11.25">
      <c r="A41" s="21">
        <v>36</v>
      </c>
      <c r="B41" s="4" t="s">
        <v>40</v>
      </c>
      <c r="C41" s="49">
        <v>190</v>
      </c>
      <c r="D41" s="31"/>
      <c r="E41" s="46">
        <v>156</v>
      </c>
      <c r="F41" s="10"/>
      <c r="G41" s="29">
        <v>0</v>
      </c>
      <c r="H41" s="22"/>
      <c r="I41" s="40">
        <v>0</v>
      </c>
      <c r="J41" s="10"/>
      <c r="K41" s="43">
        <f t="shared" si="0"/>
        <v>190</v>
      </c>
      <c r="L41" s="22" t="str">
        <f t="shared" si="4"/>
        <v> </v>
      </c>
      <c r="M41" s="8">
        <f t="shared" si="1"/>
        <v>156</v>
      </c>
      <c r="N41" s="22" t="str">
        <f t="shared" si="5"/>
        <v> </v>
      </c>
      <c r="O41" s="70">
        <v>190</v>
      </c>
      <c r="P41" s="70">
        <v>163</v>
      </c>
      <c r="Q41" s="70">
        <f t="shared" si="2"/>
        <v>0</v>
      </c>
      <c r="R41" s="70">
        <f t="shared" si="3"/>
        <v>7</v>
      </c>
    </row>
    <row r="42" spans="1:18" ht="11.25">
      <c r="A42" s="21">
        <v>37</v>
      </c>
      <c r="B42" s="4" t="s">
        <v>112</v>
      </c>
      <c r="C42" s="49">
        <v>671</v>
      </c>
      <c r="D42" s="31"/>
      <c r="E42" s="46">
        <v>867</v>
      </c>
      <c r="F42" s="10"/>
      <c r="G42" s="29">
        <v>87</v>
      </c>
      <c r="H42" s="22"/>
      <c r="I42" s="40">
        <v>87</v>
      </c>
      <c r="J42" s="10" t="s">
        <v>100</v>
      </c>
      <c r="K42" s="43">
        <f t="shared" si="0"/>
        <v>758</v>
      </c>
      <c r="L42" s="22" t="str">
        <f t="shared" si="4"/>
        <v> </v>
      </c>
      <c r="M42" s="8">
        <f t="shared" si="1"/>
        <v>954</v>
      </c>
      <c r="N42" s="22" t="str">
        <f t="shared" si="5"/>
        <v>(e)</v>
      </c>
      <c r="O42" s="70">
        <v>755</v>
      </c>
      <c r="P42" s="70">
        <v>680</v>
      </c>
      <c r="Q42" s="70">
        <f t="shared" si="2"/>
        <v>-3</v>
      </c>
      <c r="R42" s="70">
        <f t="shared" si="3"/>
        <v>-274</v>
      </c>
    </row>
    <row r="43" spans="1:18" ht="11.25">
      <c r="A43" s="21">
        <v>38</v>
      </c>
      <c r="B43" s="4" t="s">
        <v>41</v>
      </c>
      <c r="C43" s="49">
        <v>799</v>
      </c>
      <c r="D43" s="31"/>
      <c r="E43" s="46">
        <v>799</v>
      </c>
      <c r="F43" s="10" t="s">
        <v>100</v>
      </c>
      <c r="G43" s="29">
        <v>380</v>
      </c>
      <c r="H43" s="22"/>
      <c r="I43" s="40">
        <v>380</v>
      </c>
      <c r="J43" s="10" t="s">
        <v>100</v>
      </c>
      <c r="K43" s="43">
        <f t="shared" si="0"/>
        <v>1179</v>
      </c>
      <c r="L43" s="22" t="str">
        <f t="shared" si="4"/>
        <v> </v>
      </c>
      <c r="M43" s="8">
        <f t="shared" si="1"/>
        <v>1179</v>
      </c>
      <c r="N43" s="22" t="str">
        <f t="shared" si="5"/>
        <v>(e)</v>
      </c>
      <c r="O43" s="70">
        <v>1136</v>
      </c>
      <c r="P43" s="70">
        <v>830</v>
      </c>
      <c r="Q43" s="70">
        <f t="shared" si="2"/>
        <v>-43</v>
      </c>
      <c r="R43" s="70">
        <f t="shared" si="3"/>
        <v>-349</v>
      </c>
    </row>
    <row r="44" spans="1:18" ht="11.25">
      <c r="A44" s="21">
        <v>39</v>
      </c>
      <c r="B44" s="4" t="s">
        <v>42</v>
      </c>
      <c r="C44" s="49">
        <v>61</v>
      </c>
      <c r="D44" s="31"/>
      <c r="E44" s="46">
        <v>64</v>
      </c>
      <c r="F44" s="10"/>
      <c r="G44" s="29">
        <v>15</v>
      </c>
      <c r="H44" s="22"/>
      <c r="I44" s="40">
        <v>22</v>
      </c>
      <c r="J44" s="10"/>
      <c r="K44" s="43">
        <f t="shared" si="0"/>
        <v>76</v>
      </c>
      <c r="L44" s="22" t="str">
        <f t="shared" si="4"/>
        <v> </v>
      </c>
      <c r="M44" s="8">
        <f t="shared" si="1"/>
        <v>86</v>
      </c>
      <c r="N44" s="22" t="str">
        <f t="shared" si="5"/>
        <v> </v>
      </c>
      <c r="O44" s="70">
        <v>120</v>
      </c>
      <c r="P44" s="70">
        <v>91</v>
      </c>
      <c r="Q44" s="70">
        <f t="shared" si="2"/>
        <v>44</v>
      </c>
      <c r="R44" s="70">
        <f t="shared" si="3"/>
        <v>5</v>
      </c>
    </row>
    <row r="45" spans="1:18" ht="11.25">
      <c r="A45" s="21">
        <v>40</v>
      </c>
      <c r="B45" s="4" t="s">
        <v>43</v>
      </c>
      <c r="C45" s="49">
        <v>187</v>
      </c>
      <c r="D45" s="31"/>
      <c r="E45" s="46">
        <v>207</v>
      </c>
      <c r="F45" s="10"/>
      <c r="G45" s="29">
        <v>18</v>
      </c>
      <c r="H45" s="22"/>
      <c r="I45" s="40">
        <v>25</v>
      </c>
      <c r="J45" s="10"/>
      <c r="K45" s="43">
        <f t="shared" si="0"/>
        <v>205</v>
      </c>
      <c r="L45" s="22" t="str">
        <f t="shared" si="4"/>
        <v> </v>
      </c>
      <c r="M45" s="8">
        <f t="shared" si="1"/>
        <v>232</v>
      </c>
      <c r="N45" s="22" t="str">
        <f t="shared" si="5"/>
        <v> </v>
      </c>
      <c r="O45" s="70">
        <v>278</v>
      </c>
      <c r="P45" s="70">
        <v>225</v>
      </c>
      <c r="Q45" s="70">
        <f t="shared" si="2"/>
        <v>73</v>
      </c>
      <c r="R45" s="70">
        <f t="shared" si="3"/>
        <v>-7</v>
      </c>
    </row>
    <row r="46" spans="1:18" ht="11.25">
      <c r="A46" s="21">
        <v>41</v>
      </c>
      <c r="B46" s="4" t="s">
        <v>113</v>
      </c>
      <c r="C46" s="49">
        <v>63</v>
      </c>
      <c r="D46" s="31"/>
      <c r="E46" s="46">
        <v>54</v>
      </c>
      <c r="F46" s="10"/>
      <c r="G46" s="29">
        <v>0</v>
      </c>
      <c r="H46" s="22"/>
      <c r="I46" s="40">
        <v>0</v>
      </c>
      <c r="J46" s="10"/>
      <c r="K46" s="43">
        <f t="shared" si="0"/>
        <v>63</v>
      </c>
      <c r="L46" s="22" t="str">
        <f t="shared" si="4"/>
        <v> </v>
      </c>
      <c r="M46" s="8">
        <f t="shared" si="1"/>
        <v>54</v>
      </c>
      <c r="N46" s="22" t="str">
        <f t="shared" si="5"/>
        <v> </v>
      </c>
      <c r="O46" s="70">
        <v>17</v>
      </c>
      <c r="P46" s="70">
        <v>62</v>
      </c>
      <c r="Q46" s="70">
        <f t="shared" si="2"/>
        <v>-46</v>
      </c>
      <c r="R46" s="70">
        <f t="shared" si="3"/>
        <v>8</v>
      </c>
    </row>
    <row r="47" spans="1:18" ht="11.25">
      <c r="A47" s="21">
        <v>42</v>
      </c>
      <c r="B47" s="4" t="s">
        <v>44</v>
      </c>
      <c r="C47" s="49">
        <v>0</v>
      </c>
      <c r="D47" s="31"/>
      <c r="E47" s="46">
        <v>0</v>
      </c>
      <c r="F47" s="10"/>
      <c r="G47" s="29">
        <v>38</v>
      </c>
      <c r="H47" s="22"/>
      <c r="I47" s="40">
        <v>38</v>
      </c>
      <c r="J47" s="10" t="s">
        <v>100</v>
      </c>
      <c r="K47" s="43">
        <f t="shared" si="0"/>
        <v>38</v>
      </c>
      <c r="L47" s="22" t="str">
        <f t="shared" si="4"/>
        <v> </v>
      </c>
      <c r="M47" s="8">
        <f t="shared" si="1"/>
        <v>38</v>
      </c>
      <c r="N47" s="22" t="str">
        <f t="shared" si="5"/>
        <v>(e)</v>
      </c>
      <c r="O47" s="70">
        <v>38</v>
      </c>
      <c r="P47" s="70">
        <v>49</v>
      </c>
      <c r="Q47" s="70">
        <f t="shared" si="2"/>
        <v>0</v>
      </c>
      <c r="R47" s="70">
        <f t="shared" si="3"/>
        <v>11</v>
      </c>
    </row>
    <row r="48" spans="1:18" ht="11.25">
      <c r="A48" s="21">
        <v>43</v>
      </c>
      <c r="B48" s="4" t="s">
        <v>114</v>
      </c>
      <c r="C48" s="49">
        <v>111</v>
      </c>
      <c r="D48" s="31" t="s">
        <v>100</v>
      </c>
      <c r="E48" s="46">
        <v>111</v>
      </c>
      <c r="F48" s="10" t="s">
        <v>100</v>
      </c>
      <c r="G48" s="29">
        <v>0</v>
      </c>
      <c r="H48" s="31" t="s">
        <v>100</v>
      </c>
      <c r="I48" s="40">
        <v>0</v>
      </c>
      <c r="J48" s="10" t="s">
        <v>100</v>
      </c>
      <c r="K48" s="43">
        <f t="shared" si="0"/>
        <v>111</v>
      </c>
      <c r="L48" s="22" t="str">
        <f t="shared" si="4"/>
        <v>(e)</v>
      </c>
      <c r="M48" s="8">
        <f t="shared" si="1"/>
        <v>111</v>
      </c>
      <c r="N48" s="22" t="str">
        <f t="shared" si="5"/>
        <v>(e)</v>
      </c>
      <c r="O48" s="70">
        <v>111</v>
      </c>
      <c r="P48" s="70">
        <v>122</v>
      </c>
      <c r="Q48" s="70">
        <f t="shared" si="2"/>
        <v>0</v>
      </c>
      <c r="R48" s="70">
        <f t="shared" si="3"/>
        <v>11</v>
      </c>
    </row>
    <row r="49" spans="1:18" ht="11.25">
      <c r="A49" s="21">
        <v>44</v>
      </c>
      <c r="B49" s="4" t="s">
        <v>115</v>
      </c>
      <c r="C49" s="49">
        <v>993</v>
      </c>
      <c r="D49" s="31"/>
      <c r="E49" s="46">
        <v>386</v>
      </c>
      <c r="F49" s="10"/>
      <c r="G49" s="29">
        <v>94</v>
      </c>
      <c r="H49" s="22"/>
      <c r="I49" s="40">
        <v>94</v>
      </c>
      <c r="J49" s="10" t="s">
        <v>100</v>
      </c>
      <c r="K49" s="43">
        <f t="shared" si="0"/>
        <v>1087</v>
      </c>
      <c r="L49" s="22" t="str">
        <f t="shared" si="4"/>
        <v> </v>
      </c>
      <c r="M49" s="8">
        <f t="shared" si="1"/>
        <v>480</v>
      </c>
      <c r="N49" s="22" t="str">
        <f t="shared" si="5"/>
        <v>(e)</v>
      </c>
      <c r="O49" s="70">
        <v>1153</v>
      </c>
      <c r="P49" s="70">
        <v>1293</v>
      </c>
      <c r="Q49" s="70">
        <f t="shared" si="2"/>
        <v>66</v>
      </c>
      <c r="R49" s="70">
        <f t="shared" si="3"/>
        <v>813</v>
      </c>
    </row>
    <row r="50" spans="1:18" ht="11.25">
      <c r="A50" s="21">
        <v>45</v>
      </c>
      <c r="B50" s="4" t="s">
        <v>45</v>
      </c>
      <c r="C50" s="49">
        <v>2073</v>
      </c>
      <c r="D50" s="31"/>
      <c r="E50" s="46">
        <v>1113</v>
      </c>
      <c r="F50" s="10"/>
      <c r="G50" s="29">
        <v>278</v>
      </c>
      <c r="H50" s="22"/>
      <c r="I50" s="40">
        <v>284</v>
      </c>
      <c r="J50" s="10"/>
      <c r="K50" s="43">
        <f t="shared" si="0"/>
        <v>2351</v>
      </c>
      <c r="L50" s="22" t="str">
        <f t="shared" si="4"/>
        <v> </v>
      </c>
      <c r="M50" s="8">
        <f t="shared" si="1"/>
        <v>1397</v>
      </c>
      <c r="N50" s="22" t="str">
        <f t="shared" si="5"/>
        <v> </v>
      </c>
      <c r="O50" s="70">
        <v>2269</v>
      </c>
      <c r="P50" s="70">
        <v>1357</v>
      </c>
      <c r="Q50" s="70">
        <f t="shared" si="2"/>
        <v>-82</v>
      </c>
      <c r="R50" s="70">
        <f t="shared" si="3"/>
        <v>-40</v>
      </c>
    </row>
    <row r="51" spans="1:18" ht="11.25">
      <c r="A51" s="21">
        <v>46</v>
      </c>
      <c r="B51" s="4" t="s">
        <v>46</v>
      </c>
      <c r="C51" s="49">
        <v>0</v>
      </c>
      <c r="D51" s="31"/>
      <c r="E51" s="46">
        <v>0</v>
      </c>
      <c r="F51" s="10"/>
      <c r="G51" s="29">
        <v>20</v>
      </c>
      <c r="H51" s="22"/>
      <c r="I51" s="40">
        <v>17</v>
      </c>
      <c r="J51" s="10"/>
      <c r="K51" s="43">
        <f t="shared" si="0"/>
        <v>20</v>
      </c>
      <c r="L51" s="22" t="str">
        <f t="shared" si="4"/>
        <v> </v>
      </c>
      <c r="M51" s="8">
        <f t="shared" si="1"/>
        <v>17</v>
      </c>
      <c r="N51" s="22" t="str">
        <f t="shared" si="5"/>
        <v> </v>
      </c>
      <c r="O51" s="70">
        <v>20</v>
      </c>
      <c r="P51" s="70">
        <v>19</v>
      </c>
      <c r="Q51" s="70">
        <f t="shared" si="2"/>
        <v>0</v>
      </c>
      <c r="R51" s="70">
        <f t="shared" si="3"/>
        <v>2</v>
      </c>
    </row>
    <row r="52" spans="1:18" ht="11.25">
      <c r="A52" s="21">
        <v>47</v>
      </c>
      <c r="B52" s="4" t="s">
        <v>116</v>
      </c>
      <c r="C52" s="49">
        <v>158</v>
      </c>
      <c r="D52" s="31"/>
      <c r="E52" s="46">
        <v>174</v>
      </c>
      <c r="F52" s="10"/>
      <c r="G52" s="29">
        <v>0</v>
      </c>
      <c r="H52" s="22"/>
      <c r="I52" s="40">
        <v>0</v>
      </c>
      <c r="J52" s="10"/>
      <c r="K52" s="43">
        <f t="shared" si="0"/>
        <v>158</v>
      </c>
      <c r="L52" s="22" t="str">
        <f t="shared" si="4"/>
        <v> </v>
      </c>
      <c r="M52" s="8">
        <f t="shared" si="1"/>
        <v>174</v>
      </c>
      <c r="N52" s="22" t="str">
        <f t="shared" si="5"/>
        <v> </v>
      </c>
      <c r="O52" s="70">
        <v>151</v>
      </c>
      <c r="P52" s="70">
        <v>169</v>
      </c>
      <c r="Q52" s="70">
        <f t="shared" si="2"/>
        <v>-7</v>
      </c>
      <c r="R52" s="70">
        <f t="shared" si="3"/>
        <v>-5</v>
      </c>
    </row>
    <row r="53" spans="1:18" ht="11.25">
      <c r="A53" s="21">
        <v>48</v>
      </c>
      <c r="B53" s="4" t="s">
        <v>47</v>
      </c>
      <c r="C53" s="49">
        <v>0</v>
      </c>
      <c r="D53" s="31"/>
      <c r="E53" s="46">
        <v>0</v>
      </c>
      <c r="F53" s="10"/>
      <c r="G53" s="29">
        <v>40</v>
      </c>
      <c r="H53" s="22"/>
      <c r="I53" s="40">
        <v>26</v>
      </c>
      <c r="J53" s="10"/>
      <c r="K53" s="43">
        <f t="shared" si="0"/>
        <v>40</v>
      </c>
      <c r="L53" s="22" t="str">
        <f t="shared" si="4"/>
        <v> </v>
      </c>
      <c r="M53" s="8">
        <f t="shared" si="1"/>
        <v>26</v>
      </c>
      <c r="N53" s="22" t="str">
        <f t="shared" si="5"/>
        <v> </v>
      </c>
      <c r="O53" s="70">
        <v>40</v>
      </c>
      <c r="P53" s="70">
        <v>44</v>
      </c>
      <c r="Q53" s="70">
        <f t="shared" si="2"/>
        <v>0</v>
      </c>
      <c r="R53" s="70">
        <f t="shared" si="3"/>
        <v>18</v>
      </c>
    </row>
    <row r="54" spans="1:18" ht="11.25">
      <c r="A54" s="21">
        <v>49</v>
      </c>
      <c r="B54" s="4" t="s">
        <v>117</v>
      </c>
      <c r="C54" s="49">
        <v>663</v>
      </c>
      <c r="D54" s="31" t="s">
        <v>100</v>
      </c>
      <c r="E54" s="46">
        <v>663</v>
      </c>
      <c r="F54" s="10"/>
      <c r="G54" s="29">
        <v>0</v>
      </c>
      <c r="H54" s="22"/>
      <c r="I54" s="40">
        <v>0</v>
      </c>
      <c r="J54" s="10"/>
      <c r="K54" s="43">
        <f t="shared" si="0"/>
        <v>663</v>
      </c>
      <c r="L54" s="22" t="str">
        <f t="shared" si="4"/>
        <v>(e)</v>
      </c>
      <c r="M54" s="8">
        <f t="shared" si="1"/>
        <v>663</v>
      </c>
      <c r="N54" s="22" t="str">
        <f t="shared" si="5"/>
        <v> </v>
      </c>
      <c r="O54" s="70">
        <v>611</v>
      </c>
      <c r="P54" s="70">
        <v>652</v>
      </c>
      <c r="Q54" s="70">
        <f t="shared" si="2"/>
        <v>-52</v>
      </c>
      <c r="R54" s="70">
        <f t="shared" si="3"/>
        <v>-11</v>
      </c>
    </row>
    <row r="55" spans="1:18" ht="11.25">
      <c r="A55" s="21">
        <v>50</v>
      </c>
      <c r="B55" s="4" t="s">
        <v>48</v>
      </c>
      <c r="C55" s="49">
        <v>336</v>
      </c>
      <c r="D55" s="31"/>
      <c r="E55" s="46">
        <v>338</v>
      </c>
      <c r="F55" s="10"/>
      <c r="G55" s="29">
        <v>0</v>
      </c>
      <c r="H55" s="22"/>
      <c r="I55" s="40">
        <v>0</v>
      </c>
      <c r="J55" s="10"/>
      <c r="K55" s="43">
        <f t="shared" si="0"/>
        <v>336</v>
      </c>
      <c r="L55" s="22" t="str">
        <f t="shared" si="4"/>
        <v> </v>
      </c>
      <c r="M55" s="8">
        <f t="shared" si="1"/>
        <v>338</v>
      </c>
      <c r="N55" s="22" t="str">
        <f t="shared" si="5"/>
        <v> </v>
      </c>
      <c r="O55" s="70">
        <v>330</v>
      </c>
      <c r="P55" s="70">
        <v>508</v>
      </c>
      <c r="Q55" s="70">
        <f t="shared" si="2"/>
        <v>-6</v>
      </c>
      <c r="R55" s="70">
        <f t="shared" si="3"/>
        <v>170</v>
      </c>
    </row>
    <row r="56" spans="1:18" ht="11.25">
      <c r="A56" s="21">
        <v>51</v>
      </c>
      <c r="B56" s="4" t="s">
        <v>49</v>
      </c>
      <c r="C56" s="49">
        <v>315</v>
      </c>
      <c r="D56" s="31"/>
      <c r="E56" s="46">
        <v>235</v>
      </c>
      <c r="F56" s="10"/>
      <c r="G56" s="29">
        <v>0</v>
      </c>
      <c r="H56" s="22"/>
      <c r="I56" s="40">
        <v>0</v>
      </c>
      <c r="J56" s="10"/>
      <c r="K56" s="43">
        <f t="shared" si="0"/>
        <v>315</v>
      </c>
      <c r="L56" s="22" t="str">
        <f t="shared" si="4"/>
        <v> </v>
      </c>
      <c r="M56" s="8">
        <f t="shared" si="1"/>
        <v>235</v>
      </c>
      <c r="N56" s="22" t="str">
        <f t="shared" si="5"/>
        <v> </v>
      </c>
      <c r="O56" s="70">
        <v>316</v>
      </c>
      <c r="P56" s="70">
        <v>237</v>
      </c>
      <c r="Q56" s="70">
        <f t="shared" si="2"/>
        <v>1</v>
      </c>
      <c r="R56" s="70">
        <f t="shared" si="3"/>
        <v>2</v>
      </c>
    </row>
    <row r="57" spans="1:18" ht="11.25">
      <c r="A57" s="18">
        <v>52</v>
      </c>
      <c r="B57" s="24" t="s">
        <v>118</v>
      </c>
      <c r="C57" s="50">
        <v>0</v>
      </c>
      <c r="D57" s="35"/>
      <c r="E57" s="47">
        <v>0</v>
      </c>
      <c r="F57" s="19"/>
      <c r="G57" s="32">
        <v>9</v>
      </c>
      <c r="H57" s="23"/>
      <c r="I57" s="41">
        <v>8</v>
      </c>
      <c r="J57" s="19"/>
      <c r="K57" s="44">
        <f t="shared" si="0"/>
        <v>9</v>
      </c>
      <c r="L57" s="23" t="str">
        <f t="shared" si="4"/>
        <v> </v>
      </c>
      <c r="M57" s="26">
        <f t="shared" si="1"/>
        <v>8</v>
      </c>
      <c r="N57" s="23" t="str">
        <f t="shared" si="5"/>
        <v> </v>
      </c>
      <c r="O57" s="70">
        <v>0</v>
      </c>
      <c r="P57" s="70">
        <v>0</v>
      </c>
      <c r="Q57" s="70">
        <f t="shared" si="2"/>
        <v>-9</v>
      </c>
      <c r="R57" s="70">
        <f t="shared" si="3"/>
        <v>-8</v>
      </c>
    </row>
    <row r="58" spans="1:16" ht="15" customHeight="1">
      <c r="A58" s="557" t="s">
        <v>84</v>
      </c>
      <c r="B58" s="557"/>
      <c r="C58" s="5"/>
      <c r="D58" s="10"/>
      <c r="E58" s="5"/>
      <c r="F58" s="10"/>
      <c r="G58" s="6"/>
      <c r="H58" s="12"/>
      <c r="I58" s="6"/>
      <c r="J58" s="10"/>
      <c r="O58" s="70"/>
      <c r="P58" s="70"/>
    </row>
    <row r="59" spans="1:16" ht="14.25" customHeight="1">
      <c r="A59" s="246"/>
      <c r="B59" s="246"/>
      <c r="C59" s="5"/>
      <c r="D59" s="10"/>
      <c r="E59" s="5"/>
      <c r="F59" s="10"/>
      <c r="G59" s="6"/>
      <c r="H59" s="9"/>
      <c r="I59" s="6"/>
      <c r="J59" s="10"/>
      <c r="O59" s="70"/>
      <c r="P59" s="70"/>
    </row>
    <row r="60" spans="1:16" ht="30.75" customHeight="1">
      <c r="A60" s="562" t="s">
        <v>86</v>
      </c>
      <c r="B60" s="562"/>
      <c r="C60" s="561" t="s">
        <v>96</v>
      </c>
      <c r="D60" s="561"/>
      <c r="E60" s="561"/>
      <c r="F60" s="561"/>
      <c r="G60" s="561" t="s">
        <v>97</v>
      </c>
      <c r="H60" s="561"/>
      <c r="I60" s="561"/>
      <c r="J60" s="561"/>
      <c r="K60" s="562" t="s">
        <v>87</v>
      </c>
      <c r="L60" s="609"/>
      <c r="M60" s="609"/>
      <c r="N60" s="609"/>
      <c r="O60" s="70"/>
      <c r="P60" s="70"/>
    </row>
    <row r="61" spans="1:16" ht="24.75" customHeight="1">
      <c r="A61" s="562"/>
      <c r="B61" s="562"/>
      <c r="C61" s="609" t="s">
        <v>0</v>
      </c>
      <c r="D61" s="609"/>
      <c r="E61" s="610" t="s">
        <v>1</v>
      </c>
      <c r="F61" s="610"/>
      <c r="G61" s="609" t="s">
        <v>0</v>
      </c>
      <c r="H61" s="609"/>
      <c r="I61" s="610" t="s">
        <v>1</v>
      </c>
      <c r="J61" s="610"/>
      <c r="K61" s="609" t="s">
        <v>0</v>
      </c>
      <c r="L61" s="609"/>
      <c r="M61" s="610" t="s">
        <v>1</v>
      </c>
      <c r="N61" s="610"/>
      <c r="O61" s="70"/>
      <c r="P61" s="70"/>
    </row>
    <row r="62" spans="1:18" ht="11.25">
      <c r="A62" s="21">
        <v>53</v>
      </c>
      <c r="B62" s="4" t="s">
        <v>50</v>
      </c>
      <c r="C62" s="48">
        <v>49</v>
      </c>
      <c r="D62" s="73"/>
      <c r="E62" s="46">
        <v>48</v>
      </c>
      <c r="F62" s="10"/>
      <c r="G62" s="27">
        <v>0</v>
      </c>
      <c r="H62" s="20"/>
      <c r="I62" s="40">
        <v>0</v>
      </c>
      <c r="J62" s="10"/>
      <c r="K62" s="42">
        <f>C62+G62</f>
        <v>49</v>
      </c>
      <c r="L62" s="20" t="str">
        <f aca="true" t="shared" si="6" ref="L62:L108">IF(OR(D62="(e)",H62="(e)"),"(e)"," ")</f>
        <v> </v>
      </c>
      <c r="M62" s="8">
        <f>E62+I62</f>
        <v>48</v>
      </c>
      <c r="N62" s="22" t="str">
        <f aca="true" t="shared" si="7" ref="N62:N108">IF(OR(F62="(e)",J62="(e)"),"(e)"," ")</f>
        <v> </v>
      </c>
      <c r="O62" s="70">
        <v>68</v>
      </c>
      <c r="P62" s="70">
        <v>57</v>
      </c>
      <c r="Q62" s="70">
        <f>O62-K62</f>
        <v>19</v>
      </c>
      <c r="R62" s="70">
        <f>P62-M62</f>
        <v>9</v>
      </c>
    </row>
    <row r="63" spans="1:18" ht="11.25">
      <c r="A63" s="21">
        <v>54</v>
      </c>
      <c r="B63" s="4" t="s">
        <v>119</v>
      </c>
      <c r="C63" s="49">
        <v>421</v>
      </c>
      <c r="D63" s="31"/>
      <c r="E63" s="46">
        <v>459</v>
      </c>
      <c r="F63" s="10"/>
      <c r="G63" s="29">
        <v>158</v>
      </c>
      <c r="H63" s="22"/>
      <c r="I63" s="40">
        <v>158</v>
      </c>
      <c r="J63" s="10" t="s">
        <v>100</v>
      </c>
      <c r="K63" s="43">
        <f aca="true" t="shared" si="8" ref="K63:K108">C63+G63</f>
        <v>579</v>
      </c>
      <c r="L63" s="22" t="str">
        <f t="shared" si="6"/>
        <v> </v>
      </c>
      <c r="M63" s="8">
        <f aca="true" t="shared" si="9" ref="M63:M108">E63+I63</f>
        <v>617</v>
      </c>
      <c r="N63" s="22" t="str">
        <f t="shared" si="7"/>
        <v>(e)</v>
      </c>
      <c r="O63" s="70">
        <v>579</v>
      </c>
      <c r="P63" s="70">
        <v>787</v>
      </c>
      <c r="Q63" s="70">
        <f aca="true" t="shared" si="10" ref="Q63:Q108">O63-K63</f>
        <v>0</v>
      </c>
      <c r="R63" s="70">
        <f aca="true" t="shared" si="11" ref="R63:R108">P63-M63</f>
        <v>170</v>
      </c>
    </row>
    <row r="64" spans="1:18" ht="11.25">
      <c r="A64" s="21">
        <v>55</v>
      </c>
      <c r="B64" s="4" t="s">
        <v>51</v>
      </c>
      <c r="C64" s="49">
        <v>0</v>
      </c>
      <c r="D64" s="31"/>
      <c r="E64" s="46">
        <v>0</v>
      </c>
      <c r="F64" s="10"/>
      <c r="G64" s="29">
        <v>0</v>
      </c>
      <c r="H64" s="22"/>
      <c r="I64" s="40">
        <v>0</v>
      </c>
      <c r="J64" s="10"/>
      <c r="K64" s="43">
        <f t="shared" si="8"/>
        <v>0</v>
      </c>
      <c r="L64" s="22" t="str">
        <f t="shared" si="6"/>
        <v> </v>
      </c>
      <c r="M64" s="8">
        <f t="shared" si="9"/>
        <v>0</v>
      </c>
      <c r="N64" s="22" t="str">
        <f t="shared" si="7"/>
        <v> </v>
      </c>
      <c r="O64" s="70">
        <v>0</v>
      </c>
      <c r="P64" s="70">
        <v>0</v>
      </c>
      <c r="Q64" s="70">
        <f t="shared" si="10"/>
        <v>0</v>
      </c>
      <c r="R64" s="70">
        <f t="shared" si="11"/>
        <v>0</v>
      </c>
    </row>
    <row r="65" spans="1:18" ht="11.25">
      <c r="A65" s="21">
        <v>56</v>
      </c>
      <c r="B65" s="4" t="s">
        <v>52</v>
      </c>
      <c r="C65" s="49">
        <v>153</v>
      </c>
      <c r="D65" s="31"/>
      <c r="E65" s="46">
        <v>153</v>
      </c>
      <c r="F65" s="10" t="s">
        <v>100</v>
      </c>
      <c r="G65" s="29">
        <v>0</v>
      </c>
      <c r="H65" s="22"/>
      <c r="I65" s="40">
        <v>0</v>
      </c>
      <c r="J65" s="10"/>
      <c r="K65" s="43">
        <f t="shared" si="8"/>
        <v>153</v>
      </c>
      <c r="L65" s="22" t="str">
        <f t="shared" si="6"/>
        <v> </v>
      </c>
      <c r="M65" s="8">
        <f t="shared" si="9"/>
        <v>153</v>
      </c>
      <c r="N65" s="22" t="str">
        <f t="shared" si="7"/>
        <v>(e)</v>
      </c>
      <c r="O65" s="70">
        <v>153</v>
      </c>
      <c r="P65" s="70">
        <v>198</v>
      </c>
      <c r="Q65" s="70">
        <f t="shared" si="10"/>
        <v>0</v>
      </c>
      <c r="R65" s="70">
        <f t="shared" si="11"/>
        <v>45</v>
      </c>
    </row>
    <row r="66" spans="1:18" ht="11.25">
      <c r="A66" s="21">
        <v>57</v>
      </c>
      <c r="B66" s="4" t="s">
        <v>53</v>
      </c>
      <c r="C66" s="49">
        <v>300</v>
      </c>
      <c r="D66" s="31"/>
      <c r="E66" s="46">
        <v>265</v>
      </c>
      <c r="F66" s="10"/>
      <c r="G66" s="29">
        <v>100</v>
      </c>
      <c r="H66" s="22"/>
      <c r="I66" s="40">
        <v>73</v>
      </c>
      <c r="J66" s="10"/>
      <c r="K66" s="43">
        <f t="shared" si="8"/>
        <v>400</v>
      </c>
      <c r="L66" s="22" t="str">
        <f t="shared" si="6"/>
        <v> </v>
      </c>
      <c r="M66" s="8">
        <f t="shared" si="9"/>
        <v>338</v>
      </c>
      <c r="N66" s="22" t="str">
        <f t="shared" si="7"/>
        <v> </v>
      </c>
      <c r="O66" s="70">
        <v>400</v>
      </c>
      <c r="P66" s="70">
        <v>317</v>
      </c>
      <c r="Q66" s="70">
        <f t="shared" si="10"/>
        <v>0</v>
      </c>
      <c r="R66" s="70">
        <f t="shared" si="11"/>
        <v>-21</v>
      </c>
    </row>
    <row r="67" spans="1:18" ht="11.25">
      <c r="A67" s="21">
        <v>58</v>
      </c>
      <c r="B67" s="4" t="s">
        <v>54</v>
      </c>
      <c r="C67" s="49">
        <v>48</v>
      </c>
      <c r="D67" s="31" t="s">
        <v>100</v>
      </c>
      <c r="E67" s="46">
        <v>48</v>
      </c>
      <c r="F67" s="10" t="s">
        <v>100</v>
      </c>
      <c r="G67" s="29">
        <v>0</v>
      </c>
      <c r="H67" s="22" t="s">
        <v>100</v>
      </c>
      <c r="I67" s="40">
        <v>0</v>
      </c>
      <c r="J67" s="10" t="s">
        <v>100</v>
      </c>
      <c r="K67" s="43">
        <f t="shared" si="8"/>
        <v>48</v>
      </c>
      <c r="L67" s="22" t="str">
        <f t="shared" si="6"/>
        <v>(e)</v>
      </c>
      <c r="M67" s="8">
        <f t="shared" si="9"/>
        <v>48</v>
      </c>
      <c r="N67" s="22" t="str">
        <f t="shared" si="7"/>
        <v>(e)</v>
      </c>
      <c r="O67" s="70">
        <v>48</v>
      </c>
      <c r="P67" s="70">
        <v>63</v>
      </c>
      <c r="Q67" s="70">
        <f t="shared" si="10"/>
        <v>0</v>
      </c>
      <c r="R67" s="70">
        <f t="shared" si="11"/>
        <v>15</v>
      </c>
    </row>
    <row r="68" spans="1:18" ht="11.25">
      <c r="A68" s="21">
        <v>59</v>
      </c>
      <c r="B68" s="4" t="s">
        <v>55</v>
      </c>
      <c r="C68" s="49">
        <v>1429</v>
      </c>
      <c r="D68" s="31"/>
      <c r="E68" s="46">
        <v>1429</v>
      </c>
      <c r="F68" s="10" t="s">
        <v>100</v>
      </c>
      <c r="G68" s="29">
        <v>0</v>
      </c>
      <c r="H68" s="31"/>
      <c r="I68" s="40">
        <v>0</v>
      </c>
      <c r="J68" s="10"/>
      <c r="K68" s="43">
        <f t="shared" si="8"/>
        <v>1429</v>
      </c>
      <c r="L68" s="22" t="str">
        <f t="shared" si="6"/>
        <v> </v>
      </c>
      <c r="M68" s="8">
        <f t="shared" si="9"/>
        <v>1429</v>
      </c>
      <c r="N68" s="22" t="str">
        <f t="shared" si="7"/>
        <v>(e)</v>
      </c>
      <c r="O68" s="70">
        <v>1254</v>
      </c>
      <c r="P68" s="70">
        <v>1279</v>
      </c>
      <c r="Q68" s="70">
        <f t="shared" si="10"/>
        <v>-175</v>
      </c>
      <c r="R68" s="70">
        <f t="shared" si="11"/>
        <v>-150</v>
      </c>
    </row>
    <row r="69" spans="1:18" ht="11.25">
      <c r="A69" s="21">
        <v>60</v>
      </c>
      <c r="B69" s="4" t="s">
        <v>56</v>
      </c>
      <c r="C69" s="49">
        <v>890</v>
      </c>
      <c r="D69" s="31"/>
      <c r="E69" s="46">
        <v>1031</v>
      </c>
      <c r="F69" s="10"/>
      <c r="G69" s="29">
        <v>318</v>
      </c>
      <c r="H69" s="22"/>
      <c r="I69" s="40">
        <v>410</v>
      </c>
      <c r="J69" s="10"/>
      <c r="K69" s="43">
        <f t="shared" si="8"/>
        <v>1208</v>
      </c>
      <c r="L69" s="22" t="str">
        <f t="shared" si="6"/>
        <v> </v>
      </c>
      <c r="M69" s="8">
        <f t="shared" si="9"/>
        <v>1441</v>
      </c>
      <c r="N69" s="22" t="str">
        <f t="shared" si="7"/>
        <v> </v>
      </c>
      <c r="O69" s="70">
        <v>1214</v>
      </c>
      <c r="P69" s="70">
        <v>1254</v>
      </c>
      <c r="Q69" s="70">
        <f t="shared" si="10"/>
        <v>6</v>
      </c>
      <c r="R69" s="70">
        <f t="shared" si="11"/>
        <v>-187</v>
      </c>
    </row>
    <row r="70" spans="1:18" ht="11.25">
      <c r="A70" s="21">
        <v>61</v>
      </c>
      <c r="B70" s="4" t="s">
        <v>57</v>
      </c>
      <c r="C70" s="49">
        <v>139</v>
      </c>
      <c r="D70" s="31"/>
      <c r="E70" s="46">
        <v>182</v>
      </c>
      <c r="F70" s="10"/>
      <c r="G70" s="29">
        <v>0</v>
      </c>
      <c r="H70" s="22"/>
      <c r="I70" s="40">
        <v>0</v>
      </c>
      <c r="J70" s="10"/>
      <c r="K70" s="43">
        <f t="shared" si="8"/>
        <v>139</v>
      </c>
      <c r="L70" s="22" t="str">
        <f t="shared" si="6"/>
        <v> </v>
      </c>
      <c r="M70" s="8">
        <f t="shared" si="9"/>
        <v>182</v>
      </c>
      <c r="N70" s="22" t="str">
        <f t="shared" si="7"/>
        <v> </v>
      </c>
      <c r="O70" s="70">
        <v>144</v>
      </c>
      <c r="P70" s="70">
        <v>163</v>
      </c>
      <c r="Q70" s="70">
        <f t="shared" si="10"/>
        <v>5</v>
      </c>
      <c r="R70" s="70">
        <f t="shared" si="11"/>
        <v>-19</v>
      </c>
    </row>
    <row r="71" spans="1:18" ht="11.25">
      <c r="A71" s="21">
        <v>62</v>
      </c>
      <c r="B71" s="4" t="s">
        <v>120</v>
      </c>
      <c r="C71" s="49">
        <v>332</v>
      </c>
      <c r="D71" s="31"/>
      <c r="E71" s="46">
        <v>323</v>
      </c>
      <c r="F71" s="10"/>
      <c r="G71" s="29">
        <v>40</v>
      </c>
      <c r="H71" s="22"/>
      <c r="I71" s="40">
        <v>9</v>
      </c>
      <c r="J71" s="10"/>
      <c r="K71" s="43">
        <f t="shared" si="8"/>
        <v>372</v>
      </c>
      <c r="L71" s="22" t="str">
        <f t="shared" si="6"/>
        <v> </v>
      </c>
      <c r="M71" s="8">
        <f t="shared" si="9"/>
        <v>332</v>
      </c>
      <c r="N71" s="22" t="str">
        <f t="shared" si="7"/>
        <v> </v>
      </c>
      <c r="O71" s="70">
        <v>372</v>
      </c>
      <c r="P71" s="70">
        <v>566</v>
      </c>
      <c r="Q71" s="70">
        <f t="shared" si="10"/>
        <v>0</v>
      </c>
      <c r="R71" s="70">
        <f t="shared" si="11"/>
        <v>234</v>
      </c>
    </row>
    <row r="72" spans="1:18" ht="11.25">
      <c r="A72" s="21">
        <v>63</v>
      </c>
      <c r="B72" s="4" t="s">
        <v>121</v>
      </c>
      <c r="C72" s="49">
        <v>607</v>
      </c>
      <c r="D72" s="31" t="s">
        <v>100</v>
      </c>
      <c r="E72" s="46">
        <v>607</v>
      </c>
      <c r="F72" s="10"/>
      <c r="G72" s="29">
        <v>122</v>
      </c>
      <c r="H72" s="31" t="s">
        <v>100</v>
      </c>
      <c r="I72" s="40">
        <v>122</v>
      </c>
      <c r="J72" s="10" t="s">
        <v>100</v>
      </c>
      <c r="K72" s="43">
        <f t="shared" si="8"/>
        <v>729</v>
      </c>
      <c r="L72" s="22" t="str">
        <f t="shared" si="6"/>
        <v>(e)</v>
      </c>
      <c r="M72" s="8">
        <f t="shared" si="9"/>
        <v>729</v>
      </c>
      <c r="N72" s="22" t="str">
        <f t="shared" si="7"/>
        <v>(e)</v>
      </c>
      <c r="O72" s="70">
        <v>964</v>
      </c>
      <c r="P72" s="70">
        <v>667</v>
      </c>
      <c r="Q72" s="70">
        <f t="shared" si="10"/>
        <v>235</v>
      </c>
      <c r="R72" s="70">
        <f t="shared" si="11"/>
        <v>-62</v>
      </c>
    </row>
    <row r="73" spans="1:18" ht="11.25">
      <c r="A73" s="21">
        <v>64</v>
      </c>
      <c r="B73" s="4" t="s">
        <v>122</v>
      </c>
      <c r="C73" s="49">
        <v>579</v>
      </c>
      <c r="D73" s="31"/>
      <c r="E73" s="46">
        <v>579</v>
      </c>
      <c r="F73" s="10" t="s">
        <v>100</v>
      </c>
      <c r="G73" s="29">
        <v>15</v>
      </c>
      <c r="H73" s="22"/>
      <c r="I73" s="40">
        <v>15</v>
      </c>
      <c r="J73" s="10" t="s">
        <v>100</v>
      </c>
      <c r="K73" s="43">
        <f t="shared" si="8"/>
        <v>594</v>
      </c>
      <c r="L73" s="22" t="str">
        <f t="shared" si="6"/>
        <v> </v>
      </c>
      <c r="M73" s="8">
        <f t="shared" si="9"/>
        <v>594</v>
      </c>
      <c r="N73" s="22" t="str">
        <f t="shared" si="7"/>
        <v>(e)</v>
      </c>
      <c r="O73" s="70">
        <v>594</v>
      </c>
      <c r="P73" s="70">
        <v>756</v>
      </c>
      <c r="Q73" s="70">
        <f t="shared" si="10"/>
        <v>0</v>
      </c>
      <c r="R73" s="70">
        <f t="shared" si="11"/>
        <v>162</v>
      </c>
    </row>
    <row r="74" spans="1:18" ht="11.25">
      <c r="A74" s="21">
        <v>65</v>
      </c>
      <c r="B74" s="4" t="s">
        <v>123</v>
      </c>
      <c r="C74" s="49">
        <v>20</v>
      </c>
      <c r="D74" s="31"/>
      <c r="E74" s="46">
        <v>23</v>
      </c>
      <c r="F74" s="10"/>
      <c r="G74" s="29">
        <v>0</v>
      </c>
      <c r="H74" s="22"/>
      <c r="I74" s="40">
        <v>0</v>
      </c>
      <c r="J74" s="10"/>
      <c r="K74" s="43">
        <f t="shared" si="8"/>
        <v>20</v>
      </c>
      <c r="L74" s="22" t="str">
        <f t="shared" si="6"/>
        <v> </v>
      </c>
      <c r="M74" s="8">
        <f t="shared" si="9"/>
        <v>23</v>
      </c>
      <c r="N74" s="22" t="str">
        <f t="shared" si="7"/>
        <v> </v>
      </c>
      <c r="O74" s="70">
        <v>20</v>
      </c>
      <c r="P74" s="70">
        <v>14</v>
      </c>
      <c r="Q74" s="70">
        <f t="shared" si="10"/>
        <v>0</v>
      </c>
      <c r="R74" s="70">
        <f t="shared" si="11"/>
        <v>-9</v>
      </c>
    </row>
    <row r="75" spans="1:18" ht="11.25">
      <c r="A75" s="21">
        <v>66</v>
      </c>
      <c r="B75" s="4" t="s">
        <v>124</v>
      </c>
      <c r="C75" s="49">
        <v>330</v>
      </c>
      <c r="D75" s="31"/>
      <c r="E75" s="46">
        <v>330</v>
      </c>
      <c r="F75" s="10" t="s">
        <v>100</v>
      </c>
      <c r="G75" s="29">
        <v>0</v>
      </c>
      <c r="H75" s="31"/>
      <c r="I75" s="40">
        <v>0</v>
      </c>
      <c r="J75" s="10"/>
      <c r="K75" s="43">
        <f t="shared" si="8"/>
        <v>330</v>
      </c>
      <c r="L75" s="22" t="str">
        <f t="shared" si="6"/>
        <v> </v>
      </c>
      <c r="M75" s="8">
        <f t="shared" si="9"/>
        <v>330</v>
      </c>
      <c r="N75" s="22" t="str">
        <f t="shared" si="7"/>
        <v>(e)</v>
      </c>
      <c r="O75" s="70">
        <v>374</v>
      </c>
      <c r="P75" s="70">
        <v>369</v>
      </c>
      <c r="Q75" s="70">
        <f t="shared" si="10"/>
        <v>44</v>
      </c>
      <c r="R75" s="70">
        <f t="shared" si="11"/>
        <v>39</v>
      </c>
    </row>
    <row r="76" spans="1:18" ht="11.25">
      <c r="A76" s="21">
        <v>67</v>
      </c>
      <c r="B76" s="4" t="s">
        <v>125</v>
      </c>
      <c r="C76" s="49">
        <v>1470</v>
      </c>
      <c r="D76" s="31"/>
      <c r="E76" s="46">
        <v>1347</v>
      </c>
      <c r="F76" s="10"/>
      <c r="G76" s="29">
        <v>98</v>
      </c>
      <c r="H76" s="22"/>
      <c r="I76" s="40">
        <v>83</v>
      </c>
      <c r="J76" s="10"/>
      <c r="K76" s="43">
        <f t="shared" si="8"/>
        <v>1568</v>
      </c>
      <c r="L76" s="22" t="str">
        <f t="shared" si="6"/>
        <v> </v>
      </c>
      <c r="M76" s="8">
        <f t="shared" si="9"/>
        <v>1430</v>
      </c>
      <c r="N76" s="22" t="str">
        <f t="shared" si="7"/>
        <v> </v>
      </c>
      <c r="O76" s="70">
        <v>1614</v>
      </c>
      <c r="P76" s="70">
        <v>1544</v>
      </c>
      <c r="Q76" s="70">
        <f t="shared" si="10"/>
        <v>46</v>
      </c>
      <c r="R76" s="70">
        <f t="shared" si="11"/>
        <v>114</v>
      </c>
    </row>
    <row r="77" spans="1:18" ht="11.25">
      <c r="A77" s="21">
        <v>68</v>
      </c>
      <c r="B77" s="4" t="s">
        <v>126</v>
      </c>
      <c r="C77" s="49">
        <v>240</v>
      </c>
      <c r="D77" s="31"/>
      <c r="E77" s="46">
        <v>221</v>
      </c>
      <c r="F77" s="10"/>
      <c r="G77" s="29">
        <v>0</v>
      </c>
      <c r="H77" s="22"/>
      <c r="I77" s="40">
        <v>0</v>
      </c>
      <c r="J77" s="10"/>
      <c r="K77" s="43">
        <f t="shared" si="8"/>
        <v>240</v>
      </c>
      <c r="L77" s="22" t="str">
        <f t="shared" si="6"/>
        <v> </v>
      </c>
      <c r="M77" s="8">
        <f t="shared" si="9"/>
        <v>221</v>
      </c>
      <c r="N77" s="22" t="str">
        <f t="shared" si="7"/>
        <v> </v>
      </c>
      <c r="O77" s="70">
        <v>240</v>
      </c>
      <c r="P77" s="70">
        <v>232</v>
      </c>
      <c r="Q77" s="70">
        <f t="shared" si="10"/>
        <v>0</v>
      </c>
      <c r="R77" s="70">
        <f t="shared" si="11"/>
        <v>11</v>
      </c>
    </row>
    <row r="78" spans="1:18" ht="11.25">
      <c r="A78" s="21">
        <v>69</v>
      </c>
      <c r="B78" s="4" t="s">
        <v>58</v>
      </c>
      <c r="C78" s="49">
        <v>1069</v>
      </c>
      <c r="D78" s="31"/>
      <c r="E78" s="46">
        <v>1069</v>
      </c>
      <c r="F78" s="10" t="s">
        <v>100</v>
      </c>
      <c r="G78" s="29">
        <v>0</v>
      </c>
      <c r="H78" s="22"/>
      <c r="I78" s="40">
        <v>0</v>
      </c>
      <c r="J78" s="10"/>
      <c r="K78" s="43">
        <f t="shared" si="8"/>
        <v>1069</v>
      </c>
      <c r="L78" s="22" t="str">
        <f t="shared" si="6"/>
        <v> </v>
      </c>
      <c r="M78" s="8">
        <f t="shared" si="9"/>
        <v>1069</v>
      </c>
      <c r="N78" s="22" t="str">
        <f t="shared" si="7"/>
        <v>(e)</v>
      </c>
      <c r="O78" s="70">
        <v>1539</v>
      </c>
      <c r="P78" s="70">
        <v>1708</v>
      </c>
      <c r="Q78" s="70">
        <f t="shared" si="10"/>
        <v>470</v>
      </c>
      <c r="R78" s="70">
        <f t="shared" si="11"/>
        <v>639</v>
      </c>
    </row>
    <row r="79" spans="1:18" ht="11.25">
      <c r="A79" s="21">
        <v>70</v>
      </c>
      <c r="B79" s="4" t="s">
        <v>127</v>
      </c>
      <c r="C79" s="49">
        <v>70</v>
      </c>
      <c r="D79" s="31"/>
      <c r="E79" s="46">
        <v>56</v>
      </c>
      <c r="F79" s="10"/>
      <c r="G79" s="29">
        <v>0</v>
      </c>
      <c r="H79" s="22"/>
      <c r="I79" s="40">
        <v>0</v>
      </c>
      <c r="J79" s="10"/>
      <c r="K79" s="43">
        <f t="shared" si="8"/>
        <v>70</v>
      </c>
      <c r="L79" s="22" t="str">
        <f t="shared" si="6"/>
        <v> </v>
      </c>
      <c r="M79" s="8">
        <f t="shared" si="9"/>
        <v>56</v>
      </c>
      <c r="N79" s="22" t="str">
        <f t="shared" si="7"/>
        <v> </v>
      </c>
      <c r="O79" s="70">
        <v>70</v>
      </c>
      <c r="P79" s="70">
        <v>58</v>
      </c>
      <c r="Q79" s="70">
        <f t="shared" si="10"/>
        <v>0</v>
      </c>
      <c r="R79" s="70">
        <f t="shared" si="11"/>
        <v>2</v>
      </c>
    </row>
    <row r="80" spans="1:18" ht="11.25">
      <c r="A80" s="21">
        <v>71</v>
      </c>
      <c r="B80" s="4" t="s">
        <v>128</v>
      </c>
      <c r="C80" s="49">
        <v>455</v>
      </c>
      <c r="D80" s="31"/>
      <c r="E80" s="46">
        <v>614</v>
      </c>
      <c r="F80" s="10"/>
      <c r="G80" s="29">
        <v>103</v>
      </c>
      <c r="H80" s="22"/>
      <c r="I80" s="40">
        <v>116</v>
      </c>
      <c r="J80" s="10"/>
      <c r="K80" s="43">
        <f t="shared" si="8"/>
        <v>558</v>
      </c>
      <c r="L80" s="22" t="str">
        <f t="shared" si="6"/>
        <v> </v>
      </c>
      <c r="M80" s="8">
        <f t="shared" si="9"/>
        <v>730</v>
      </c>
      <c r="N80" s="22" t="str">
        <f t="shared" si="7"/>
        <v> </v>
      </c>
      <c r="O80" s="70">
        <v>561</v>
      </c>
      <c r="P80" s="70">
        <v>720</v>
      </c>
      <c r="Q80" s="70">
        <f t="shared" si="10"/>
        <v>3</v>
      </c>
      <c r="R80" s="70">
        <f t="shared" si="11"/>
        <v>-10</v>
      </c>
    </row>
    <row r="81" spans="1:18" ht="11.25">
      <c r="A81" s="21">
        <v>72</v>
      </c>
      <c r="B81" s="4" t="s">
        <v>59</v>
      </c>
      <c r="C81" s="49">
        <v>170</v>
      </c>
      <c r="D81" s="31"/>
      <c r="E81" s="46">
        <v>185</v>
      </c>
      <c r="F81" s="10"/>
      <c r="G81" s="29">
        <v>138</v>
      </c>
      <c r="H81" s="22"/>
      <c r="I81" s="40">
        <v>109</v>
      </c>
      <c r="J81" s="10"/>
      <c r="K81" s="43">
        <f t="shared" si="8"/>
        <v>308</v>
      </c>
      <c r="L81" s="22" t="str">
        <f t="shared" si="6"/>
        <v> </v>
      </c>
      <c r="M81" s="8">
        <f t="shared" si="9"/>
        <v>294</v>
      </c>
      <c r="N81" s="22" t="str">
        <f t="shared" si="7"/>
        <v> </v>
      </c>
      <c r="O81" s="70">
        <v>200</v>
      </c>
      <c r="P81" s="70">
        <v>223</v>
      </c>
      <c r="Q81" s="70">
        <f t="shared" si="10"/>
        <v>-108</v>
      </c>
      <c r="R81" s="70">
        <f t="shared" si="11"/>
        <v>-71</v>
      </c>
    </row>
    <row r="82" spans="1:18" ht="11.25">
      <c r="A82" s="21">
        <v>73</v>
      </c>
      <c r="B82" s="4" t="s">
        <v>60</v>
      </c>
      <c r="C82" s="49">
        <v>350</v>
      </c>
      <c r="D82" s="31"/>
      <c r="E82" s="46">
        <v>350</v>
      </c>
      <c r="F82" s="10" t="s">
        <v>100</v>
      </c>
      <c r="G82" s="29">
        <v>0</v>
      </c>
      <c r="H82" s="22"/>
      <c r="I82" s="40">
        <v>0</v>
      </c>
      <c r="J82" s="10"/>
      <c r="K82" s="43">
        <f t="shared" si="8"/>
        <v>350</v>
      </c>
      <c r="L82" s="22" t="str">
        <f t="shared" si="6"/>
        <v> </v>
      </c>
      <c r="M82" s="8">
        <f t="shared" si="9"/>
        <v>350</v>
      </c>
      <c r="N82" s="22" t="str">
        <f t="shared" si="7"/>
        <v>(e)</v>
      </c>
      <c r="O82" s="70">
        <v>350</v>
      </c>
      <c r="P82" s="70">
        <v>438</v>
      </c>
      <c r="Q82" s="70">
        <f t="shared" si="10"/>
        <v>0</v>
      </c>
      <c r="R82" s="70">
        <f t="shared" si="11"/>
        <v>88</v>
      </c>
    </row>
    <row r="83" spans="1:18" ht="11.25">
      <c r="A83" s="21">
        <v>74</v>
      </c>
      <c r="B83" s="4" t="s">
        <v>129</v>
      </c>
      <c r="C83" s="49">
        <v>715</v>
      </c>
      <c r="D83" s="31" t="s">
        <v>100</v>
      </c>
      <c r="E83" s="46">
        <v>715</v>
      </c>
      <c r="F83" s="10" t="s">
        <v>100</v>
      </c>
      <c r="G83" s="29">
        <v>0</v>
      </c>
      <c r="H83" s="22"/>
      <c r="I83" s="40">
        <v>0</v>
      </c>
      <c r="J83" s="10"/>
      <c r="K83" s="43">
        <f t="shared" si="8"/>
        <v>715</v>
      </c>
      <c r="L83" s="22" t="str">
        <f t="shared" si="6"/>
        <v>(e)</v>
      </c>
      <c r="M83" s="8">
        <f t="shared" si="9"/>
        <v>715</v>
      </c>
      <c r="N83" s="22" t="str">
        <f t="shared" si="7"/>
        <v>(e)</v>
      </c>
      <c r="O83" s="70">
        <v>650</v>
      </c>
      <c r="P83" s="70">
        <v>650</v>
      </c>
      <c r="Q83" s="70">
        <f t="shared" si="10"/>
        <v>-65</v>
      </c>
      <c r="R83" s="70">
        <f t="shared" si="11"/>
        <v>-65</v>
      </c>
    </row>
    <row r="84" spans="1:18" ht="11.25">
      <c r="A84" s="21">
        <v>75</v>
      </c>
      <c r="B84" s="4" t="s">
        <v>61</v>
      </c>
      <c r="C84" s="49">
        <v>2209</v>
      </c>
      <c r="D84" s="31"/>
      <c r="E84" s="46">
        <v>2209</v>
      </c>
      <c r="F84" s="10" t="s">
        <v>100</v>
      </c>
      <c r="G84" s="29">
        <v>0</v>
      </c>
      <c r="H84" s="22"/>
      <c r="I84" s="40">
        <v>0</v>
      </c>
      <c r="J84" s="10"/>
      <c r="K84" s="43">
        <f t="shared" si="8"/>
        <v>2209</v>
      </c>
      <c r="L84" s="22" t="str">
        <f t="shared" si="6"/>
        <v> </v>
      </c>
      <c r="M84" s="8">
        <f t="shared" si="9"/>
        <v>2209</v>
      </c>
      <c r="N84" s="22" t="str">
        <f t="shared" si="7"/>
        <v>(e)</v>
      </c>
      <c r="O84" s="70">
        <v>2165</v>
      </c>
      <c r="P84" s="70">
        <v>1695</v>
      </c>
      <c r="Q84" s="70">
        <f t="shared" si="10"/>
        <v>-44</v>
      </c>
      <c r="R84" s="70">
        <f t="shared" si="11"/>
        <v>-514</v>
      </c>
    </row>
    <row r="85" spans="1:18" ht="11.25">
      <c r="A85" s="21">
        <v>76</v>
      </c>
      <c r="B85" s="4" t="s">
        <v>130</v>
      </c>
      <c r="C85" s="49">
        <v>191</v>
      </c>
      <c r="D85" s="31"/>
      <c r="E85" s="46">
        <v>203</v>
      </c>
      <c r="F85" s="10"/>
      <c r="G85" s="29">
        <v>234</v>
      </c>
      <c r="H85" s="22"/>
      <c r="I85" s="40">
        <v>232</v>
      </c>
      <c r="J85" s="10"/>
      <c r="K85" s="43">
        <f t="shared" si="8"/>
        <v>425</v>
      </c>
      <c r="L85" s="22" t="str">
        <f t="shared" si="6"/>
        <v> </v>
      </c>
      <c r="M85" s="8">
        <f t="shared" si="9"/>
        <v>435</v>
      </c>
      <c r="N85" s="22" t="str">
        <f t="shared" si="7"/>
        <v> </v>
      </c>
      <c r="O85" s="70">
        <v>440</v>
      </c>
      <c r="P85" s="70">
        <v>488</v>
      </c>
      <c r="Q85" s="70">
        <f t="shared" si="10"/>
        <v>15</v>
      </c>
      <c r="R85" s="70">
        <f t="shared" si="11"/>
        <v>53</v>
      </c>
    </row>
    <row r="86" spans="1:18" ht="11.25">
      <c r="A86" s="21">
        <v>77</v>
      </c>
      <c r="B86" s="4" t="s">
        <v>131</v>
      </c>
      <c r="C86" s="49">
        <v>2977</v>
      </c>
      <c r="D86" s="31"/>
      <c r="E86" s="46">
        <v>2977</v>
      </c>
      <c r="F86" s="10" t="s">
        <v>100</v>
      </c>
      <c r="G86" s="29">
        <v>653</v>
      </c>
      <c r="H86" s="31"/>
      <c r="I86" s="40">
        <v>653</v>
      </c>
      <c r="J86" s="10" t="s">
        <v>100</v>
      </c>
      <c r="K86" s="43">
        <f t="shared" si="8"/>
        <v>3630</v>
      </c>
      <c r="L86" s="22" t="str">
        <f t="shared" si="6"/>
        <v> </v>
      </c>
      <c r="M86" s="8">
        <f t="shared" si="9"/>
        <v>3630</v>
      </c>
      <c r="N86" s="22" t="str">
        <f t="shared" si="7"/>
        <v>(e)</v>
      </c>
      <c r="O86" s="70">
        <v>2431</v>
      </c>
      <c r="P86" s="70">
        <v>3119.135802631427</v>
      </c>
      <c r="Q86" s="70">
        <f t="shared" si="10"/>
        <v>-1199</v>
      </c>
      <c r="R86" s="70">
        <f t="shared" si="11"/>
        <v>-510.86419736857306</v>
      </c>
    </row>
    <row r="87" spans="1:18" ht="11.25">
      <c r="A87" s="21">
        <v>78</v>
      </c>
      <c r="B87" s="4" t="s">
        <v>62</v>
      </c>
      <c r="C87" s="49">
        <v>4355</v>
      </c>
      <c r="D87" s="31"/>
      <c r="E87" s="46">
        <v>4355</v>
      </c>
      <c r="F87" s="10" t="s">
        <v>100</v>
      </c>
      <c r="G87" s="29">
        <v>139</v>
      </c>
      <c r="H87" s="22"/>
      <c r="I87" s="40">
        <v>139</v>
      </c>
      <c r="J87" s="10" t="s">
        <v>100</v>
      </c>
      <c r="K87" s="43">
        <f t="shared" si="8"/>
        <v>4494</v>
      </c>
      <c r="L87" s="22" t="str">
        <f t="shared" si="6"/>
        <v> </v>
      </c>
      <c r="M87" s="8">
        <f t="shared" si="9"/>
        <v>4494</v>
      </c>
      <c r="N87" s="22" t="str">
        <f t="shared" si="7"/>
        <v>(e)</v>
      </c>
      <c r="O87" s="70">
        <v>3775</v>
      </c>
      <c r="P87" s="70">
        <v>2852</v>
      </c>
      <c r="Q87" s="70">
        <f t="shared" si="10"/>
        <v>-719</v>
      </c>
      <c r="R87" s="70">
        <f t="shared" si="11"/>
        <v>-1642</v>
      </c>
    </row>
    <row r="88" spans="1:18" ht="11.25">
      <c r="A88" s="21">
        <v>79</v>
      </c>
      <c r="B88" s="4" t="s">
        <v>132</v>
      </c>
      <c r="C88" s="49">
        <v>30</v>
      </c>
      <c r="D88" s="31"/>
      <c r="E88" s="46">
        <v>37</v>
      </c>
      <c r="F88" s="10"/>
      <c r="G88" s="29">
        <v>0</v>
      </c>
      <c r="H88" s="22"/>
      <c r="I88" s="40">
        <v>0</v>
      </c>
      <c r="J88" s="10"/>
      <c r="K88" s="43">
        <f t="shared" si="8"/>
        <v>30</v>
      </c>
      <c r="L88" s="22" t="str">
        <f t="shared" si="6"/>
        <v> </v>
      </c>
      <c r="M88" s="8">
        <f t="shared" si="9"/>
        <v>37</v>
      </c>
      <c r="N88" s="22" t="str">
        <f t="shared" si="7"/>
        <v> </v>
      </c>
      <c r="O88" s="70">
        <v>30</v>
      </c>
      <c r="P88" s="70">
        <v>41</v>
      </c>
      <c r="Q88" s="70">
        <f t="shared" si="10"/>
        <v>0</v>
      </c>
      <c r="R88" s="70">
        <f t="shared" si="11"/>
        <v>4</v>
      </c>
    </row>
    <row r="89" spans="1:18" ht="11.25">
      <c r="A89" s="21">
        <v>80</v>
      </c>
      <c r="B89" s="4" t="s">
        <v>63</v>
      </c>
      <c r="C89" s="49">
        <v>171</v>
      </c>
      <c r="D89" s="31"/>
      <c r="E89" s="46">
        <v>260</v>
      </c>
      <c r="F89" s="10"/>
      <c r="G89" s="29">
        <v>40</v>
      </c>
      <c r="H89" s="22"/>
      <c r="I89" s="40">
        <v>58</v>
      </c>
      <c r="J89" s="10"/>
      <c r="K89" s="43">
        <f t="shared" si="8"/>
        <v>211</v>
      </c>
      <c r="L89" s="22" t="str">
        <f t="shared" si="6"/>
        <v> </v>
      </c>
      <c r="M89" s="8">
        <f t="shared" si="9"/>
        <v>318</v>
      </c>
      <c r="N89" s="22" t="str">
        <f t="shared" si="7"/>
        <v> </v>
      </c>
      <c r="O89" s="70">
        <v>216</v>
      </c>
      <c r="P89" s="70">
        <v>255</v>
      </c>
      <c r="Q89" s="70">
        <f t="shared" si="10"/>
        <v>5</v>
      </c>
      <c r="R89" s="70">
        <f t="shared" si="11"/>
        <v>-63</v>
      </c>
    </row>
    <row r="90" spans="1:18" ht="11.25">
      <c r="A90" s="21">
        <v>81</v>
      </c>
      <c r="B90" s="4" t="s">
        <v>64</v>
      </c>
      <c r="C90" s="49">
        <v>315</v>
      </c>
      <c r="D90" s="31"/>
      <c r="E90" s="46">
        <v>311</v>
      </c>
      <c r="F90" s="10"/>
      <c r="G90" s="29">
        <v>0</v>
      </c>
      <c r="H90" s="22"/>
      <c r="I90" s="40">
        <v>0</v>
      </c>
      <c r="J90" s="10"/>
      <c r="K90" s="43">
        <f t="shared" si="8"/>
        <v>315</v>
      </c>
      <c r="L90" s="22" t="str">
        <f t="shared" si="6"/>
        <v> </v>
      </c>
      <c r="M90" s="8">
        <f t="shared" si="9"/>
        <v>311</v>
      </c>
      <c r="N90" s="22" t="str">
        <f t="shared" si="7"/>
        <v> </v>
      </c>
      <c r="O90" s="70">
        <v>343</v>
      </c>
      <c r="P90" s="70">
        <v>364</v>
      </c>
      <c r="Q90" s="70">
        <f t="shared" si="10"/>
        <v>28</v>
      </c>
      <c r="R90" s="70">
        <f t="shared" si="11"/>
        <v>53</v>
      </c>
    </row>
    <row r="91" spans="1:18" ht="11.25">
      <c r="A91" s="21">
        <v>82</v>
      </c>
      <c r="B91" s="4" t="s">
        <v>133</v>
      </c>
      <c r="C91" s="49">
        <v>101</v>
      </c>
      <c r="D91" s="31"/>
      <c r="E91" s="46">
        <v>142</v>
      </c>
      <c r="F91" s="10"/>
      <c r="G91" s="29">
        <v>30</v>
      </c>
      <c r="H91" s="22" t="s">
        <v>100</v>
      </c>
      <c r="I91" s="40">
        <v>30</v>
      </c>
      <c r="J91" s="10" t="s">
        <v>100</v>
      </c>
      <c r="K91" s="43">
        <f t="shared" si="8"/>
        <v>131</v>
      </c>
      <c r="L91" s="22" t="str">
        <f t="shared" si="6"/>
        <v>(e)</v>
      </c>
      <c r="M91" s="8">
        <f t="shared" si="9"/>
        <v>172</v>
      </c>
      <c r="N91" s="22" t="str">
        <f t="shared" si="7"/>
        <v>(e)</v>
      </c>
      <c r="O91" s="70">
        <v>121</v>
      </c>
      <c r="P91" s="70">
        <v>171</v>
      </c>
      <c r="Q91" s="70">
        <f t="shared" si="10"/>
        <v>-10</v>
      </c>
      <c r="R91" s="70">
        <f t="shared" si="11"/>
        <v>-1</v>
      </c>
    </row>
    <row r="92" spans="1:18" ht="11.25">
      <c r="A92" s="21">
        <v>83</v>
      </c>
      <c r="B92" s="4" t="s">
        <v>65</v>
      </c>
      <c r="C92" s="49">
        <v>561</v>
      </c>
      <c r="D92" s="31"/>
      <c r="E92" s="46">
        <v>504</v>
      </c>
      <c r="F92" s="10"/>
      <c r="G92" s="29">
        <v>160</v>
      </c>
      <c r="H92" s="22"/>
      <c r="I92" s="40">
        <v>160</v>
      </c>
      <c r="J92" s="10" t="s">
        <v>100</v>
      </c>
      <c r="K92" s="43">
        <f t="shared" si="8"/>
        <v>721</v>
      </c>
      <c r="L92" s="22" t="str">
        <f t="shared" si="6"/>
        <v> </v>
      </c>
      <c r="M92" s="8">
        <f t="shared" si="9"/>
        <v>664</v>
      </c>
      <c r="N92" s="22" t="str">
        <f t="shared" si="7"/>
        <v>(e)</v>
      </c>
      <c r="O92" s="70">
        <v>735</v>
      </c>
      <c r="P92" s="70">
        <v>764</v>
      </c>
      <c r="Q92" s="70">
        <f t="shared" si="10"/>
        <v>14</v>
      </c>
      <c r="R92" s="70">
        <f t="shared" si="11"/>
        <v>100</v>
      </c>
    </row>
    <row r="93" spans="1:18" ht="11.25">
      <c r="A93" s="21">
        <v>84</v>
      </c>
      <c r="B93" s="4" t="s">
        <v>66</v>
      </c>
      <c r="C93" s="49">
        <v>146</v>
      </c>
      <c r="D93" s="31"/>
      <c r="E93" s="46">
        <v>146</v>
      </c>
      <c r="F93" s="10" t="s">
        <v>100</v>
      </c>
      <c r="G93" s="29">
        <v>0</v>
      </c>
      <c r="H93" s="22"/>
      <c r="I93" s="40">
        <v>0</v>
      </c>
      <c r="J93" s="10"/>
      <c r="K93" s="43">
        <f t="shared" si="8"/>
        <v>146</v>
      </c>
      <c r="L93" s="22" t="str">
        <f t="shared" si="6"/>
        <v> </v>
      </c>
      <c r="M93" s="8">
        <f t="shared" si="9"/>
        <v>146</v>
      </c>
      <c r="N93" s="22" t="str">
        <f t="shared" si="7"/>
        <v>(e)</v>
      </c>
      <c r="O93" s="70">
        <v>192</v>
      </c>
      <c r="P93" s="70">
        <v>199</v>
      </c>
      <c r="Q93" s="70">
        <f t="shared" si="10"/>
        <v>46</v>
      </c>
      <c r="R93" s="70">
        <f t="shared" si="11"/>
        <v>53</v>
      </c>
    </row>
    <row r="94" spans="1:18" ht="11.25">
      <c r="A94" s="21">
        <v>85</v>
      </c>
      <c r="B94" s="4" t="s">
        <v>67</v>
      </c>
      <c r="C94" s="49">
        <v>109</v>
      </c>
      <c r="D94" s="31" t="s">
        <v>100</v>
      </c>
      <c r="E94" s="46">
        <v>109</v>
      </c>
      <c r="F94" s="10" t="s">
        <v>100</v>
      </c>
      <c r="G94" s="29">
        <v>0</v>
      </c>
      <c r="H94" s="22"/>
      <c r="I94" s="40">
        <v>0</v>
      </c>
      <c r="J94" s="10"/>
      <c r="K94" s="43">
        <f t="shared" si="8"/>
        <v>109</v>
      </c>
      <c r="L94" s="22" t="str">
        <f t="shared" si="6"/>
        <v>(e)</v>
      </c>
      <c r="M94" s="8">
        <f t="shared" si="9"/>
        <v>109</v>
      </c>
      <c r="N94" s="22" t="str">
        <f t="shared" si="7"/>
        <v>(e)</v>
      </c>
      <c r="O94" s="70">
        <v>109</v>
      </c>
      <c r="P94" s="70">
        <v>109</v>
      </c>
      <c r="Q94" s="70">
        <f t="shared" si="10"/>
        <v>0</v>
      </c>
      <c r="R94" s="70">
        <f t="shared" si="11"/>
        <v>0</v>
      </c>
    </row>
    <row r="95" spans="1:18" ht="11.25">
      <c r="A95" s="21">
        <v>86</v>
      </c>
      <c r="B95" s="4" t="s">
        <v>68</v>
      </c>
      <c r="C95" s="49">
        <v>120</v>
      </c>
      <c r="D95" s="31"/>
      <c r="E95" s="46">
        <v>78</v>
      </c>
      <c r="F95" s="10"/>
      <c r="G95" s="29">
        <v>156</v>
      </c>
      <c r="H95" s="22"/>
      <c r="I95" s="40">
        <v>123</v>
      </c>
      <c r="J95" s="10"/>
      <c r="K95" s="43">
        <f t="shared" si="8"/>
        <v>276</v>
      </c>
      <c r="L95" s="22" t="str">
        <f t="shared" si="6"/>
        <v> </v>
      </c>
      <c r="M95" s="8">
        <f t="shared" si="9"/>
        <v>201</v>
      </c>
      <c r="N95" s="22" t="str">
        <f t="shared" si="7"/>
        <v> </v>
      </c>
      <c r="O95" s="70">
        <v>257</v>
      </c>
      <c r="P95" s="70">
        <v>247</v>
      </c>
      <c r="Q95" s="70">
        <f t="shared" si="10"/>
        <v>-19</v>
      </c>
      <c r="R95" s="70">
        <f t="shared" si="11"/>
        <v>46</v>
      </c>
    </row>
    <row r="96" spans="1:18" ht="11.25">
      <c r="A96" s="21">
        <v>87</v>
      </c>
      <c r="B96" s="4" t="s">
        <v>134</v>
      </c>
      <c r="C96" s="49">
        <v>179</v>
      </c>
      <c r="D96" s="31"/>
      <c r="E96" s="46">
        <v>186</v>
      </c>
      <c r="F96" s="10"/>
      <c r="G96" s="29">
        <v>0</v>
      </c>
      <c r="H96" s="22"/>
      <c r="I96" s="40">
        <v>0</v>
      </c>
      <c r="J96" s="10"/>
      <c r="K96" s="43">
        <f t="shared" si="8"/>
        <v>179</v>
      </c>
      <c r="L96" s="22" t="str">
        <f t="shared" si="6"/>
        <v> </v>
      </c>
      <c r="M96" s="8">
        <f t="shared" si="9"/>
        <v>186</v>
      </c>
      <c r="N96" s="22" t="str">
        <f t="shared" si="7"/>
        <v> </v>
      </c>
      <c r="O96" s="70">
        <v>179</v>
      </c>
      <c r="P96" s="70">
        <v>170</v>
      </c>
      <c r="Q96" s="70">
        <f t="shared" si="10"/>
        <v>0</v>
      </c>
      <c r="R96" s="70">
        <f t="shared" si="11"/>
        <v>-16</v>
      </c>
    </row>
    <row r="97" spans="1:18" ht="11.25">
      <c r="A97" s="21">
        <v>88</v>
      </c>
      <c r="B97" s="4" t="s">
        <v>69</v>
      </c>
      <c r="C97" s="49">
        <v>151</v>
      </c>
      <c r="D97" s="31"/>
      <c r="E97" s="46">
        <v>119</v>
      </c>
      <c r="F97" s="10"/>
      <c r="G97" s="29">
        <v>0</v>
      </c>
      <c r="H97" s="22"/>
      <c r="I97" s="40">
        <v>0</v>
      </c>
      <c r="J97" s="10"/>
      <c r="K97" s="43">
        <f t="shared" si="8"/>
        <v>151</v>
      </c>
      <c r="L97" s="22" t="str">
        <f t="shared" si="6"/>
        <v> </v>
      </c>
      <c r="M97" s="8">
        <f t="shared" si="9"/>
        <v>119</v>
      </c>
      <c r="N97" s="22" t="str">
        <f t="shared" si="7"/>
        <v> </v>
      </c>
      <c r="O97" s="70">
        <v>151</v>
      </c>
      <c r="P97" s="70">
        <v>127</v>
      </c>
      <c r="Q97" s="70">
        <f t="shared" si="10"/>
        <v>0</v>
      </c>
      <c r="R97" s="70">
        <f t="shared" si="11"/>
        <v>8</v>
      </c>
    </row>
    <row r="98" spans="1:18" ht="11.25">
      <c r="A98" s="21">
        <v>89</v>
      </c>
      <c r="B98" s="4" t="s">
        <v>70</v>
      </c>
      <c r="C98" s="49">
        <v>80</v>
      </c>
      <c r="D98" s="31"/>
      <c r="E98" s="46">
        <v>80</v>
      </c>
      <c r="F98" s="10" t="s">
        <v>100</v>
      </c>
      <c r="G98" s="29">
        <v>0</v>
      </c>
      <c r="H98" s="22"/>
      <c r="I98" s="40">
        <v>0</v>
      </c>
      <c r="J98" s="10"/>
      <c r="K98" s="43">
        <f t="shared" si="8"/>
        <v>80</v>
      </c>
      <c r="L98" s="22" t="str">
        <f t="shared" si="6"/>
        <v> </v>
      </c>
      <c r="M98" s="8">
        <f t="shared" si="9"/>
        <v>80</v>
      </c>
      <c r="N98" s="22" t="str">
        <f t="shared" si="7"/>
        <v>(e)</v>
      </c>
      <c r="O98" s="70">
        <v>80</v>
      </c>
      <c r="P98" s="70">
        <v>84</v>
      </c>
      <c r="Q98" s="70">
        <f t="shared" si="10"/>
        <v>0</v>
      </c>
      <c r="R98" s="70">
        <f t="shared" si="11"/>
        <v>4</v>
      </c>
    </row>
    <row r="99" spans="1:18" ht="11.25">
      <c r="A99" s="21">
        <v>90</v>
      </c>
      <c r="B99" s="4" t="s">
        <v>71</v>
      </c>
      <c r="C99" s="49">
        <v>138</v>
      </c>
      <c r="D99" s="31" t="s">
        <v>100</v>
      </c>
      <c r="E99" s="46">
        <v>138</v>
      </c>
      <c r="F99" s="10" t="s">
        <v>100</v>
      </c>
      <c r="G99" s="29">
        <v>0</v>
      </c>
      <c r="H99" s="22" t="s">
        <v>100</v>
      </c>
      <c r="I99" s="40">
        <v>0</v>
      </c>
      <c r="J99" s="10" t="s">
        <v>100</v>
      </c>
      <c r="K99" s="43">
        <f t="shared" si="8"/>
        <v>138</v>
      </c>
      <c r="L99" s="22" t="str">
        <f t="shared" si="6"/>
        <v>(e)</v>
      </c>
      <c r="M99" s="8">
        <f t="shared" si="9"/>
        <v>138</v>
      </c>
      <c r="N99" s="22" t="str">
        <f t="shared" si="7"/>
        <v>(e)</v>
      </c>
      <c r="O99" s="70">
        <v>138</v>
      </c>
      <c r="P99" s="70">
        <v>137</v>
      </c>
      <c r="Q99" s="70">
        <f t="shared" si="10"/>
        <v>0</v>
      </c>
      <c r="R99" s="70">
        <f t="shared" si="11"/>
        <v>-1</v>
      </c>
    </row>
    <row r="100" spans="1:18" ht="11.25">
      <c r="A100" s="21">
        <v>91</v>
      </c>
      <c r="B100" s="4" t="s">
        <v>72</v>
      </c>
      <c r="C100" s="49">
        <v>4987</v>
      </c>
      <c r="D100" s="31"/>
      <c r="E100" s="46">
        <v>3350</v>
      </c>
      <c r="F100" s="10"/>
      <c r="G100" s="29">
        <v>265</v>
      </c>
      <c r="H100" s="22"/>
      <c r="I100" s="40">
        <v>214</v>
      </c>
      <c r="J100" s="10"/>
      <c r="K100" s="43">
        <f t="shared" si="8"/>
        <v>5252</v>
      </c>
      <c r="L100" s="22" t="str">
        <f t="shared" si="6"/>
        <v> </v>
      </c>
      <c r="M100" s="8">
        <f t="shared" si="9"/>
        <v>3564</v>
      </c>
      <c r="N100" s="22" t="str">
        <f t="shared" si="7"/>
        <v> </v>
      </c>
      <c r="O100" s="70">
        <v>5302</v>
      </c>
      <c r="P100" s="70">
        <v>3692</v>
      </c>
      <c r="Q100" s="70">
        <f t="shared" si="10"/>
        <v>50</v>
      </c>
      <c r="R100" s="70">
        <f t="shared" si="11"/>
        <v>128</v>
      </c>
    </row>
    <row r="101" spans="1:18" ht="11.25">
      <c r="A101" s="21">
        <v>92</v>
      </c>
      <c r="B101" s="4" t="s">
        <v>135</v>
      </c>
      <c r="C101" s="49">
        <v>2344</v>
      </c>
      <c r="D101" s="31"/>
      <c r="E101" s="46">
        <v>2344</v>
      </c>
      <c r="F101" s="10" t="s">
        <v>100</v>
      </c>
      <c r="G101" s="29">
        <v>0</v>
      </c>
      <c r="H101" s="22"/>
      <c r="I101" s="40">
        <v>0</v>
      </c>
      <c r="J101" s="10"/>
      <c r="K101" s="43">
        <f t="shared" si="8"/>
        <v>2344</v>
      </c>
      <c r="L101" s="22" t="str">
        <f t="shared" si="6"/>
        <v> </v>
      </c>
      <c r="M101" s="8">
        <f t="shared" si="9"/>
        <v>2344</v>
      </c>
      <c r="N101" s="22" t="str">
        <f t="shared" si="7"/>
        <v>(e)</v>
      </c>
      <c r="O101" s="70">
        <v>3330</v>
      </c>
      <c r="P101" s="70">
        <v>3303</v>
      </c>
      <c r="Q101" s="70">
        <f t="shared" si="10"/>
        <v>986</v>
      </c>
      <c r="R101" s="70">
        <f t="shared" si="11"/>
        <v>959</v>
      </c>
    </row>
    <row r="102" spans="1:18" ht="11.25">
      <c r="A102" s="21">
        <v>93</v>
      </c>
      <c r="B102" s="4" t="s">
        <v>136</v>
      </c>
      <c r="C102" s="49">
        <v>1252</v>
      </c>
      <c r="D102" s="31"/>
      <c r="E102" s="46">
        <v>1252</v>
      </c>
      <c r="F102" s="10" t="s">
        <v>100</v>
      </c>
      <c r="G102" s="29">
        <v>431</v>
      </c>
      <c r="H102" s="22"/>
      <c r="I102" s="40">
        <v>431</v>
      </c>
      <c r="J102" s="10" t="s">
        <v>100</v>
      </c>
      <c r="K102" s="43">
        <f t="shared" si="8"/>
        <v>1683</v>
      </c>
      <c r="L102" s="22" t="str">
        <f t="shared" si="6"/>
        <v> </v>
      </c>
      <c r="M102" s="8">
        <f t="shared" si="9"/>
        <v>1683</v>
      </c>
      <c r="N102" s="22" t="str">
        <f t="shared" si="7"/>
        <v>(e)</v>
      </c>
      <c r="O102" s="70">
        <v>1633</v>
      </c>
      <c r="P102" s="70">
        <v>1497</v>
      </c>
      <c r="Q102" s="70">
        <f t="shared" si="10"/>
        <v>-50</v>
      </c>
      <c r="R102" s="70">
        <f t="shared" si="11"/>
        <v>-186</v>
      </c>
    </row>
    <row r="103" spans="1:18" ht="11.25">
      <c r="A103" s="21">
        <v>94</v>
      </c>
      <c r="B103" s="4" t="s">
        <v>137</v>
      </c>
      <c r="C103" s="49">
        <v>990</v>
      </c>
      <c r="D103" s="31"/>
      <c r="E103" s="46">
        <v>990</v>
      </c>
      <c r="F103" s="10" t="s">
        <v>100</v>
      </c>
      <c r="G103" s="29">
        <v>556</v>
      </c>
      <c r="H103" s="22"/>
      <c r="I103" s="40">
        <v>556</v>
      </c>
      <c r="J103" s="10" t="s">
        <v>100</v>
      </c>
      <c r="K103" s="43">
        <f t="shared" si="8"/>
        <v>1546</v>
      </c>
      <c r="L103" s="22" t="str">
        <f t="shared" si="6"/>
        <v> </v>
      </c>
      <c r="M103" s="8">
        <f t="shared" si="9"/>
        <v>1546</v>
      </c>
      <c r="N103" s="22" t="str">
        <f t="shared" si="7"/>
        <v>(e)</v>
      </c>
      <c r="O103" s="70">
        <v>1546</v>
      </c>
      <c r="P103" s="70">
        <v>1476</v>
      </c>
      <c r="Q103" s="70">
        <f t="shared" si="10"/>
        <v>0</v>
      </c>
      <c r="R103" s="70">
        <f t="shared" si="11"/>
        <v>-70</v>
      </c>
    </row>
    <row r="104" spans="1:18" ht="11.25">
      <c r="A104" s="18">
        <v>95</v>
      </c>
      <c r="B104" s="24" t="s">
        <v>138</v>
      </c>
      <c r="C104" s="50">
        <v>4286</v>
      </c>
      <c r="D104" s="35"/>
      <c r="E104" s="47">
        <v>4286</v>
      </c>
      <c r="F104" s="19" t="s">
        <v>100</v>
      </c>
      <c r="G104" s="32">
        <v>8</v>
      </c>
      <c r="H104" s="23"/>
      <c r="I104" s="41">
        <v>8</v>
      </c>
      <c r="J104" s="19" t="s">
        <v>100</v>
      </c>
      <c r="K104" s="44">
        <f t="shared" si="8"/>
        <v>4294</v>
      </c>
      <c r="L104" s="23" t="str">
        <f t="shared" si="6"/>
        <v> </v>
      </c>
      <c r="M104" s="26">
        <f t="shared" si="9"/>
        <v>4294</v>
      </c>
      <c r="N104" s="23" t="str">
        <f t="shared" si="7"/>
        <v>(e)</v>
      </c>
      <c r="O104" s="70">
        <v>4336</v>
      </c>
      <c r="P104" s="70">
        <v>3244</v>
      </c>
      <c r="Q104" s="70">
        <f t="shared" si="10"/>
        <v>42</v>
      </c>
      <c r="R104" s="70">
        <f t="shared" si="11"/>
        <v>-1050</v>
      </c>
    </row>
    <row r="105" spans="1:18" s="4" customFormat="1" ht="11.25">
      <c r="A105" s="21">
        <v>971</v>
      </c>
      <c r="B105" s="4" t="s">
        <v>73</v>
      </c>
      <c r="C105" s="49">
        <v>0</v>
      </c>
      <c r="D105" s="31"/>
      <c r="E105" s="46">
        <v>0</v>
      </c>
      <c r="F105" s="10"/>
      <c r="G105" s="29">
        <v>0</v>
      </c>
      <c r="H105" s="22"/>
      <c r="I105" s="40">
        <v>0</v>
      </c>
      <c r="J105" s="10"/>
      <c r="K105" s="43">
        <f t="shared" si="8"/>
        <v>0</v>
      </c>
      <c r="L105" s="22" t="str">
        <f t="shared" si="6"/>
        <v> </v>
      </c>
      <c r="M105" s="8">
        <f t="shared" si="9"/>
        <v>0</v>
      </c>
      <c r="N105" s="22" t="str">
        <f t="shared" si="7"/>
        <v> </v>
      </c>
      <c r="O105" s="70">
        <v>0</v>
      </c>
      <c r="P105" s="70">
        <v>0</v>
      </c>
      <c r="Q105" s="70">
        <f t="shared" si="10"/>
        <v>0</v>
      </c>
      <c r="R105" s="70">
        <f t="shared" si="11"/>
        <v>0</v>
      </c>
    </row>
    <row r="106" spans="1:18" s="4" customFormat="1" ht="11.25">
      <c r="A106" s="21">
        <v>972</v>
      </c>
      <c r="B106" s="4" t="s">
        <v>74</v>
      </c>
      <c r="C106" s="49">
        <v>0</v>
      </c>
      <c r="D106" s="31"/>
      <c r="E106" s="46">
        <v>0</v>
      </c>
      <c r="F106" s="10"/>
      <c r="G106" s="29">
        <v>20</v>
      </c>
      <c r="H106" s="22"/>
      <c r="I106" s="40">
        <v>25</v>
      </c>
      <c r="J106" s="10"/>
      <c r="K106" s="43">
        <f t="shared" si="8"/>
        <v>20</v>
      </c>
      <c r="L106" s="22" t="str">
        <f t="shared" si="6"/>
        <v> </v>
      </c>
      <c r="M106" s="8">
        <f t="shared" si="9"/>
        <v>25</v>
      </c>
      <c r="N106" s="22" t="str">
        <f t="shared" si="7"/>
        <v> </v>
      </c>
      <c r="O106" s="70">
        <v>20</v>
      </c>
      <c r="P106" s="70">
        <v>22</v>
      </c>
      <c r="Q106" s="70">
        <f t="shared" si="10"/>
        <v>0</v>
      </c>
      <c r="R106" s="70">
        <f t="shared" si="11"/>
        <v>-3</v>
      </c>
    </row>
    <row r="107" spans="1:18" s="4" customFormat="1" ht="11.25">
      <c r="A107" s="21">
        <v>973</v>
      </c>
      <c r="B107" s="4" t="s">
        <v>139</v>
      </c>
      <c r="C107" s="49">
        <v>80</v>
      </c>
      <c r="D107" s="31"/>
      <c r="E107" s="46">
        <v>80</v>
      </c>
      <c r="F107" s="10" t="s">
        <v>100</v>
      </c>
      <c r="G107" s="29">
        <v>0</v>
      </c>
      <c r="H107" s="31"/>
      <c r="I107" s="40">
        <v>0</v>
      </c>
      <c r="J107" s="10"/>
      <c r="K107" s="43">
        <f t="shared" si="8"/>
        <v>80</v>
      </c>
      <c r="L107" s="22" t="str">
        <f t="shared" si="6"/>
        <v> </v>
      </c>
      <c r="M107" s="8">
        <f t="shared" si="9"/>
        <v>80</v>
      </c>
      <c r="N107" s="22" t="str">
        <f t="shared" si="7"/>
        <v>(e)</v>
      </c>
      <c r="O107" s="70">
        <v>40</v>
      </c>
      <c r="P107" s="70">
        <v>43</v>
      </c>
      <c r="Q107" s="70">
        <f t="shared" si="10"/>
        <v>-40</v>
      </c>
      <c r="R107" s="70">
        <f t="shared" si="11"/>
        <v>-37</v>
      </c>
    </row>
    <row r="108" spans="1:18" s="4" customFormat="1" ht="11.25">
      <c r="A108" s="18">
        <v>974</v>
      </c>
      <c r="B108" s="24" t="s">
        <v>75</v>
      </c>
      <c r="C108" s="50">
        <v>0</v>
      </c>
      <c r="D108" s="35"/>
      <c r="E108" s="47">
        <v>0</v>
      </c>
      <c r="F108" s="19"/>
      <c r="G108" s="32">
        <v>116</v>
      </c>
      <c r="H108" s="23"/>
      <c r="I108" s="41">
        <v>116</v>
      </c>
      <c r="J108" s="19" t="s">
        <v>100</v>
      </c>
      <c r="K108" s="44">
        <f t="shared" si="8"/>
        <v>116</v>
      </c>
      <c r="L108" s="23" t="str">
        <f t="shared" si="6"/>
        <v> </v>
      </c>
      <c r="M108" s="26">
        <f t="shared" si="9"/>
        <v>116</v>
      </c>
      <c r="N108" s="23" t="str">
        <f t="shared" si="7"/>
        <v>(e)</v>
      </c>
      <c r="O108" s="70">
        <v>116</v>
      </c>
      <c r="P108" s="70">
        <v>116</v>
      </c>
      <c r="Q108" s="70">
        <f t="shared" si="10"/>
        <v>0</v>
      </c>
      <c r="R108" s="70">
        <f t="shared" si="11"/>
        <v>0</v>
      </c>
    </row>
    <row r="109" spans="7:9" ht="11.25">
      <c r="G109" s="4"/>
      <c r="H109" s="10"/>
      <c r="I109" s="4"/>
    </row>
    <row r="110" spans="1:14" ht="11.25">
      <c r="A110" s="554" t="s">
        <v>78</v>
      </c>
      <c r="B110" s="555"/>
      <c r="C110" s="48">
        <f>SUM(C5:C57,C62:C104)</f>
        <v>55078</v>
      </c>
      <c r="D110" s="20"/>
      <c r="E110" s="45">
        <f>SUM(E5:E57,E62:E104)</f>
        <v>52464</v>
      </c>
      <c r="F110" s="36"/>
      <c r="G110" s="48">
        <f>SUM(G5:G57,G62:G104)</f>
        <v>7303</v>
      </c>
      <c r="H110" s="20"/>
      <c r="I110" s="45">
        <f>SUM(I5:I57,I62:I104)</f>
        <v>7458</v>
      </c>
      <c r="J110" s="36"/>
      <c r="K110" s="48">
        <f>SUM(K5:K57,K62:K104)</f>
        <v>62381</v>
      </c>
      <c r="L110" s="20"/>
      <c r="M110" s="25">
        <f>SUM(M5:M57,M62:M104)</f>
        <v>59922</v>
      </c>
      <c r="N110" s="73"/>
    </row>
    <row r="111" spans="1:14" ht="12.75" customHeight="1">
      <c r="A111" s="586" t="s">
        <v>95</v>
      </c>
      <c r="B111" s="587"/>
      <c r="C111" s="49">
        <f>SUM(C105:C108)</f>
        <v>80</v>
      </c>
      <c r="D111" s="247"/>
      <c r="E111" s="248">
        <f>SUM(E105:E108)</f>
        <v>80</v>
      </c>
      <c r="F111" s="249"/>
      <c r="G111" s="250">
        <f>SUM(G105:G108)</f>
        <v>136</v>
      </c>
      <c r="H111" s="22"/>
      <c r="I111" s="46">
        <f>SUM(I105:I108)</f>
        <v>141</v>
      </c>
      <c r="J111" s="12"/>
      <c r="K111" s="43">
        <f>SUM(K105:K108)</f>
        <v>216</v>
      </c>
      <c r="L111" s="31"/>
      <c r="M111" s="8">
        <f>SUM(M105:M108)</f>
        <v>221</v>
      </c>
      <c r="N111" s="31"/>
    </row>
    <row r="112" spans="1:14" ht="15.75" customHeight="1">
      <c r="A112" s="551" t="s">
        <v>79</v>
      </c>
      <c r="B112" s="552"/>
      <c r="C112" s="50">
        <f>C110+C111</f>
        <v>55158</v>
      </c>
      <c r="D112" s="23"/>
      <c r="E112" s="47">
        <f aca="true" t="shared" si="12" ref="E112:K112">E110+E111</f>
        <v>52544</v>
      </c>
      <c r="F112" s="37"/>
      <c r="G112" s="50">
        <f t="shared" si="12"/>
        <v>7439</v>
      </c>
      <c r="H112" s="23"/>
      <c r="I112" s="47">
        <f t="shared" si="12"/>
        <v>7599</v>
      </c>
      <c r="J112" s="37"/>
      <c r="K112" s="50">
        <f t="shared" si="12"/>
        <v>62597</v>
      </c>
      <c r="L112" s="35"/>
      <c r="M112" s="26">
        <f>M110+M111</f>
        <v>60143</v>
      </c>
      <c r="N112" s="35"/>
    </row>
    <row r="113" spans="1:9" ht="11.25">
      <c r="A113" s="557" t="s">
        <v>84</v>
      </c>
      <c r="B113" s="557"/>
      <c r="C113" s="5"/>
      <c r="D113" s="10"/>
      <c r="E113" s="5"/>
      <c r="F113" s="10"/>
      <c r="G113" s="4"/>
      <c r="H113" s="10"/>
      <c r="I113" s="4"/>
    </row>
    <row r="114" spans="1:9" ht="11.25">
      <c r="A114" s="246"/>
      <c r="B114" s="11"/>
      <c r="C114" s="11"/>
      <c r="D114" s="15"/>
      <c r="E114" s="11"/>
      <c r="F114" s="15"/>
      <c r="G114" s="13"/>
      <c r="H114" s="14"/>
      <c r="I114" s="13"/>
    </row>
    <row r="115" spans="1:9" ht="11.25">
      <c r="A115" s="4"/>
      <c r="B115" s="11"/>
      <c r="C115" s="11"/>
      <c r="D115" s="15"/>
      <c r="E115" s="11"/>
      <c r="F115" s="15"/>
      <c r="G115" s="11"/>
      <c r="H115" s="15"/>
      <c r="I115" s="11"/>
    </row>
    <row r="116" spans="1:9" ht="11.25">
      <c r="A116" s="4"/>
      <c r="B116" s="4"/>
      <c r="C116" s="4"/>
      <c r="D116" s="10"/>
      <c r="E116" s="4"/>
      <c r="F116" s="10"/>
      <c r="G116" s="4"/>
      <c r="H116" s="10"/>
      <c r="I116" s="4"/>
    </row>
    <row r="117" spans="1:9" ht="11.25">
      <c r="A117" s="4"/>
      <c r="B117" s="4"/>
      <c r="C117" s="4"/>
      <c r="D117" s="10"/>
      <c r="E117" s="4"/>
      <c r="F117" s="10"/>
      <c r="G117" s="6"/>
      <c r="H117" s="10"/>
      <c r="I117" s="6"/>
    </row>
    <row r="118" spans="1:9" ht="11.25">
      <c r="A118" s="4"/>
      <c r="B118" s="4"/>
      <c r="C118" s="4"/>
      <c r="D118" s="10"/>
      <c r="E118" s="4"/>
      <c r="F118" s="10"/>
      <c r="G118" s="6"/>
      <c r="H118" s="10"/>
      <c r="I118" s="6"/>
    </row>
    <row r="119" spans="1:9" ht="11.25">
      <c r="A119" s="4"/>
      <c r="B119" s="4"/>
      <c r="C119" s="4"/>
      <c r="D119" s="10"/>
      <c r="E119" s="4"/>
      <c r="F119" s="10"/>
      <c r="G119" s="6"/>
      <c r="H119" s="10"/>
      <c r="I119" s="6"/>
    </row>
    <row r="120" spans="1:9" ht="11.25">
      <c r="A120" s="4"/>
      <c r="B120" s="4"/>
      <c r="C120" s="4"/>
      <c r="D120" s="10"/>
      <c r="E120" s="4"/>
      <c r="F120" s="10"/>
      <c r="G120" s="6"/>
      <c r="H120" s="10"/>
      <c r="I120" s="6"/>
    </row>
    <row r="121" spans="1:9" ht="11.25">
      <c r="A121" s="4"/>
      <c r="B121" s="4"/>
      <c r="C121" s="4"/>
      <c r="D121" s="10"/>
      <c r="E121" s="4"/>
      <c r="F121" s="10"/>
      <c r="G121" s="6"/>
      <c r="H121" s="10"/>
      <c r="I121" s="6"/>
    </row>
    <row r="122" spans="1:9" ht="11.25">
      <c r="A122" s="4"/>
      <c r="B122" s="4"/>
      <c r="C122" s="4"/>
      <c r="D122" s="10"/>
      <c r="E122" s="4"/>
      <c r="F122" s="10"/>
      <c r="G122" s="6"/>
      <c r="H122" s="10"/>
      <c r="I122" s="6"/>
    </row>
    <row r="123" spans="1:9" ht="11.25">
      <c r="A123" s="4"/>
      <c r="B123" s="4"/>
      <c r="C123" s="4"/>
      <c r="D123" s="10"/>
      <c r="E123" s="4"/>
      <c r="F123" s="10"/>
      <c r="G123" s="6"/>
      <c r="H123" s="10"/>
      <c r="I123" s="6"/>
    </row>
    <row r="124" spans="1:9" ht="11.25">
      <c r="A124" s="4"/>
      <c r="B124" s="4"/>
      <c r="C124" s="4"/>
      <c r="D124" s="10"/>
      <c r="E124" s="4"/>
      <c r="F124" s="10"/>
      <c r="G124" s="6"/>
      <c r="H124" s="10"/>
      <c r="I124" s="6"/>
    </row>
    <row r="125" spans="1:9" ht="11.25">
      <c r="A125" s="4"/>
      <c r="B125" s="4"/>
      <c r="C125" s="4"/>
      <c r="D125" s="10"/>
      <c r="E125" s="4"/>
      <c r="F125" s="10"/>
      <c r="G125" s="6"/>
      <c r="H125" s="10"/>
      <c r="I125" s="6"/>
    </row>
    <row r="126" spans="1:9" ht="11.25">
      <c r="A126" s="4"/>
      <c r="B126" s="4"/>
      <c r="C126" s="4"/>
      <c r="D126" s="10"/>
      <c r="E126" s="4"/>
      <c r="F126" s="10"/>
      <c r="G126" s="6"/>
      <c r="H126" s="10"/>
      <c r="I126" s="6"/>
    </row>
    <row r="127" spans="1:9" ht="11.25">
      <c r="A127" s="4"/>
      <c r="B127" s="4"/>
      <c r="C127" s="4"/>
      <c r="D127" s="10"/>
      <c r="E127" s="4"/>
      <c r="F127" s="10"/>
      <c r="G127" s="6"/>
      <c r="H127" s="10"/>
      <c r="I127" s="6"/>
    </row>
    <row r="128" spans="1:9" ht="11.25">
      <c r="A128" s="4"/>
      <c r="B128" s="4"/>
      <c r="C128" s="4"/>
      <c r="D128" s="10"/>
      <c r="E128" s="4"/>
      <c r="F128" s="10"/>
      <c r="G128" s="6"/>
      <c r="H128" s="10"/>
      <c r="I128" s="6"/>
    </row>
    <row r="129" spans="1:9" ht="11.25">
      <c r="A129" s="4"/>
      <c r="B129" s="4"/>
      <c r="C129" s="4"/>
      <c r="D129" s="10"/>
      <c r="E129" s="4"/>
      <c r="F129" s="10"/>
      <c r="G129" s="6"/>
      <c r="H129" s="10"/>
      <c r="I129" s="6"/>
    </row>
    <row r="130" spans="1:9" ht="11.25">
      <c r="A130" s="4"/>
      <c r="B130" s="4"/>
      <c r="C130" s="4"/>
      <c r="D130" s="10"/>
      <c r="E130" s="4"/>
      <c r="F130" s="10"/>
      <c r="G130" s="6"/>
      <c r="H130" s="10"/>
      <c r="I130" s="6"/>
    </row>
    <row r="131" spans="1:9" ht="11.25">
      <c r="A131" s="4"/>
      <c r="B131" s="4"/>
      <c r="C131" s="4"/>
      <c r="D131" s="10"/>
      <c r="E131" s="4"/>
      <c r="F131" s="10"/>
      <c r="G131" s="6"/>
      <c r="H131" s="10"/>
      <c r="I131" s="6"/>
    </row>
    <row r="132" spans="1:9" ht="11.25">
      <c r="A132" s="4"/>
      <c r="B132" s="4"/>
      <c r="C132" s="4"/>
      <c r="D132" s="10"/>
      <c r="E132" s="4"/>
      <c r="F132" s="10"/>
      <c r="G132" s="6"/>
      <c r="H132" s="10"/>
      <c r="I132" s="6"/>
    </row>
    <row r="133" spans="1:9" ht="11.25">
      <c r="A133" s="4"/>
      <c r="B133" s="4"/>
      <c r="C133" s="4"/>
      <c r="D133" s="10"/>
      <c r="E133" s="4"/>
      <c r="F133" s="10"/>
      <c r="G133" s="6"/>
      <c r="H133" s="10"/>
      <c r="I133" s="6"/>
    </row>
    <row r="134" spans="1:9" ht="11.25">
      <c r="A134" s="4"/>
      <c r="B134" s="4"/>
      <c r="C134" s="4"/>
      <c r="D134" s="10"/>
      <c r="E134" s="4"/>
      <c r="F134" s="10"/>
      <c r="G134" s="6"/>
      <c r="H134" s="10"/>
      <c r="I134" s="6"/>
    </row>
    <row r="135" spans="1:9" ht="11.25">
      <c r="A135" s="4"/>
      <c r="B135" s="4"/>
      <c r="C135" s="4"/>
      <c r="D135" s="10"/>
      <c r="E135" s="4"/>
      <c r="F135" s="10"/>
      <c r="G135" s="6"/>
      <c r="H135" s="10"/>
      <c r="I135" s="6"/>
    </row>
    <row r="136" spans="1:9" ht="11.25">
      <c r="A136" s="4"/>
      <c r="B136" s="4"/>
      <c r="C136" s="4"/>
      <c r="D136" s="10"/>
      <c r="E136" s="4"/>
      <c r="F136" s="10"/>
      <c r="G136" s="6"/>
      <c r="H136" s="10"/>
      <c r="I136" s="6"/>
    </row>
    <row r="137" spans="1:9" ht="11.25">
      <c r="A137" s="4"/>
      <c r="B137" s="4"/>
      <c r="C137" s="4"/>
      <c r="D137" s="10"/>
      <c r="E137" s="4"/>
      <c r="F137" s="10"/>
      <c r="G137" s="6"/>
      <c r="H137" s="10"/>
      <c r="I137" s="6"/>
    </row>
    <row r="138" spans="1:9" ht="11.25">
      <c r="A138" s="4"/>
      <c r="B138" s="4"/>
      <c r="C138" s="4"/>
      <c r="D138" s="10"/>
      <c r="E138" s="4"/>
      <c r="F138" s="10"/>
      <c r="G138" s="6"/>
      <c r="H138" s="10"/>
      <c r="I138" s="6"/>
    </row>
    <row r="139" spans="1:9" ht="11.25">
      <c r="A139" s="4"/>
      <c r="B139" s="4"/>
      <c r="C139" s="4"/>
      <c r="D139" s="10"/>
      <c r="E139" s="4"/>
      <c r="F139" s="10"/>
      <c r="G139" s="4"/>
      <c r="H139" s="10"/>
      <c r="I139" s="4"/>
    </row>
    <row r="140" spans="1:9" ht="11.25">
      <c r="A140" s="4"/>
      <c r="B140" s="4"/>
      <c r="C140" s="4"/>
      <c r="D140" s="10"/>
      <c r="E140" s="4"/>
      <c r="F140" s="10"/>
      <c r="G140" s="4"/>
      <c r="H140" s="10"/>
      <c r="I140" s="4"/>
    </row>
    <row r="141" spans="1:9" ht="11.25">
      <c r="A141" s="4"/>
      <c r="B141" s="4"/>
      <c r="C141" s="4"/>
      <c r="D141" s="10"/>
      <c r="E141" s="4"/>
      <c r="F141" s="10"/>
      <c r="G141" s="4"/>
      <c r="H141" s="10"/>
      <c r="I141" s="4"/>
    </row>
    <row r="142" spans="1:9" ht="11.25">
      <c r="A142" s="4"/>
      <c r="B142" s="4"/>
      <c r="C142" s="4"/>
      <c r="D142" s="10"/>
      <c r="E142" s="4"/>
      <c r="F142" s="10"/>
      <c r="G142" s="4"/>
      <c r="H142" s="10"/>
      <c r="I142" s="4"/>
    </row>
    <row r="143" spans="1:9" ht="11.25">
      <c r="A143" s="4"/>
      <c r="B143" s="4"/>
      <c r="C143" s="4"/>
      <c r="D143" s="10"/>
      <c r="E143" s="4"/>
      <c r="F143" s="10"/>
      <c r="G143" s="4"/>
      <c r="H143" s="10"/>
      <c r="I143" s="4"/>
    </row>
    <row r="144" spans="1:9" ht="11.25">
      <c r="A144" s="4"/>
      <c r="B144" s="4"/>
      <c r="C144" s="4"/>
      <c r="D144" s="10"/>
      <c r="E144" s="4"/>
      <c r="F144" s="10"/>
      <c r="G144" s="8"/>
      <c r="H144" s="12"/>
      <c r="I144" s="8"/>
    </row>
    <row r="145" ht="11.25">
      <c r="H145" s="10"/>
    </row>
    <row r="146" ht="11.25">
      <c r="H146" s="10"/>
    </row>
    <row r="147" ht="11.25">
      <c r="H147" s="10"/>
    </row>
    <row r="148" ht="11.25">
      <c r="H148" s="10"/>
    </row>
    <row r="149" ht="11.25">
      <c r="H149" s="10"/>
    </row>
    <row r="150" ht="11.25">
      <c r="H150" s="10"/>
    </row>
    <row r="151" ht="11.25">
      <c r="H151" s="10"/>
    </row>
    <row r="152" ht="11.25">
      <c r="H152" s="10"/>
    </row>
    <row r="153" ht="11.25">
      <c r="H153" s="10"/>
    </row>
    <row r="154" ht="11.25">
      <c r="H154" s="10"/>
    </row>
    <row r="155" ht="11.25">
      <c r="H155" s="10"/>
    </row>
    <row r="156" ht="11.25">
      <c r="H156" s="10"/>
    </row>
    <row r="157" ht="11.25">
      <c r="H157" s="10"/>
    </row>
    <row r="158" ht="11.25">
      <c r="H158" s="10"/>
    </row>
    <row r="159" ht="11.25">
      <c r="H159" s="10"/>
    </row>
    <row r="160" ht="11.25">
      <c r="H160" s="10"/>
    </row>
    <row r="161" ht="11.25">
      <c r="H161" s="10"/>
    </row>
    <row r="162" ht="11.25">
      <c r="H162" s="10"/>
    </row>
    <row r="163" ht="11.25">
      <c r="H163" s="10"/>
    </row>
    <row r="164" ht="11.25">
      <c r="H164" s="10"/>
    </row>
    <row r="165" ht="11.25">
      <c r="H165" s="10"/>
    </row>
    <row r="166" ht="11.25">
      <c r="H166" s="10"/>
    </row>
    <row r="167" ht="11.25">
      <c r="H167" s="10"/>
    </row>
    <row r="168" ht="11.25">
      <c r="H168" s="10"/>
    </row>
    <row r="169" ht="11.25">
      <c r="H169" s="10"/>
    </row>
    <row r="170" ht="11.25">
      <c r="H170" s="10"/>
    </row>
    <row r="171" ht="11.25">
      <c r="H171" s="10"/>
    </row>
    <row r="172" ht="11.25">
      <c r="H172" s="10"/>
    </row>
    <row r="173" ht="11.25">
      <c r="H173" s="10"/>
    </row>
    <row r="174" ht="11.25">
      <c r="H174" s="10"/>
    </row>
    <row r="175" ht="11.25">
      <c r="H175" s="10"/>
    </row>
    <row r="176" ht="11.25">
      <c r="H176" s="10"/>
    </row>
    <row r="177" ht="11.25">
      <c r="H177" s="10"/>
    </row>
    <row r="178" ht="11.25">
      <c r="H178" s="10"/>
    </row>
    <row r="179" ht="11.25">
      <c r="H179" s="10"/>
    </row>
    <row r="180" ht="11.25">
      <c r="H180" s="10"/>
    </row>
  </sheetData>
  <sheetProtection/>
  <mergeCells count="26">
    <mergeCell ref="M4:N4"/>
    <mergeCell ref="M61:N61"/>
    <mergeCell ref="G61:H61"/>
    <mergeCell ref="I61:J61"/>
    <mergeCell ref="G60:J60"/>
    <mergeCell ref="K61:L61"/>
    <mergeCell ref="K4:L4"/>
    <mergeCell ref="K60:N60"/>
    <mergeCell ref="I4:J4"/>
    <mergeCell ref="G4:H4"/>
    <mergeCell ref="C61:D61"/>
    <mergeCell ref="E61:F61"/>
    <mergeCell ref="A113:B113"/>
    <mergeCell ref="A110:B110"/>
    <mergeCell ref="A111:B111"/>
    <mergeCell ref="A112:B112"/>
    <mergeCell ref="A1:N1"/>
    <mergeCell ref="K3:N3"/>
    <mergeCell ref="C60:F60"/>
    <mergeCell ref="G3:J3"/>
    <mergeCell ref="A3:B4"/>
    <mergeCell ref="A58:B58"/>
    <mergeCell ref="A60:B61"/>
    <mergeCell ref="C3:F3"/>
    <mergeCell ref="C4:D4"/>
    <mergeCell ref="E4:F4"/>
  </mergeCells>
  <printOptions horizontalCentered="1"/>
  <pageMargins left="0.41" right="0.7874015748031497" top="0.3937007874015748" bottom="0.3937007874015748" header="0.5118110236220472" footer="0.5118110236220472"/>
  <pageSetup horizontalDpi="300" verticalDpi="300" orientation="portrait" paperSize="9" scale="90" r:id="rId1"/>
  <rowBreaks count="1" manualBreakCount="1">
    <brk id="58" max="255" man="1"/>
  </rowBreaks>
  <ignoredErrors>
    <ignoredError sqref="L35:L57 L62:L77 L78:L95 M62:M77 L96:L106 M78:M95 M107:M108 L107:L108 M96:M106 L13:L34 M35:N57 L5:L12 M13:M34 M5:M12" formula="1"/>
    <ignoredError sqref="C110:M110 C111:L11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7109375" style="77" customWidth="1"/>
    <col min="2" max="2" width="18.28125" style="77" customWidth="1"/>
    <col min="3" max="3" width="11.421875" style="77" customWidth="1"/>
    <col min="4" max="4" width="3.421875" style="78" customWidth="1"/>
    <col min="5" max="5" width="11.00390625" style="77" customWidth="1"/>
    <col min="6" max="6" width="3.00390625" style="78" customWidth="1"/>
    <col min="7" max="7" width="10.8515625" style="77" customWidth="1"/>
    <col min="8" max="8" width="3.140625" style="78" customWidth="1"/>
    <col min="9" max="16384" width="11.421875" style="77" customWidth="1"/>
  </cols>
  <sheetData>
    <row r="1" spans="1:8" ht="25.5" customHeight="1">
      <c r="A1" s="614" t="s">
        <v>180</v>
      </c>
      <c r="B1" s="614"/>
      <c r="C1" s="614"/>
      <c r="D1" s="614"/>
      <c r="E1" s="614"/>
      <c r="F1" s="614"/>
      <c r="G1" s="614"/>
      <c r="H1" s="614"/>
    </row>
    <row r="3" spans="3:9" ht="63" customHeight="1">
      <c r="C3" s="612" t="s">
        <v>141</v>
      </c>
      <c r="D3" s="612"/>
      <c r="E3" s="612" t="s">
        <v>142</v>
      </c>
      <c r="F3" s="612"/>
      <c r="G3" s="612" t="s">
        <v>143</v>
      </c>
      <c r="H3" s="612"/>
      <c r="I3" s="79"/>
    </row>
    <row r="4" spans="1:9" ht="11.25">
      <c r="A4" s="80">
        <v>1</v>
      </c>
      <c r="B4" s="81" t="s">
        <v>15</v>
      </c>
      <c r="C4" s="82">
        <v>70</v>
      </c>
      <c r="D4" s="83"/>
      <c r="E4" s="84">
        <v>217</v>
      </c>
      <c r="F4" s="85" t="s">
        <v>144</v>
      </c>
      <c r="G4" s="86">
        <f>E4/C4</f>
        <v>3.1</v>
      </c>
      <c r="H4" s="87" t="str">
        <f>IF(OR(D4="(e)",F4="(e)"),"(e)"," ")</f>
        <v> </v>
      </c>
      <c r="I4" s="88"/>
    </row>
    <row r="5" spans="1:8" ht="11.25">
      <c r="A5" s="89">
        <v>2</v>
      </c>
      <c r="B5" s="90" t="s">
        <v>16</v>
      </c>
      <c r="C5" s="82">
        <v>93</v>
      </c>
      <c r="D5" s="83"/>
      <c r="E5" s="91">
        <v>281</v>
      </c>
      <c r="F5" s="92" t="s">
        <v>144</v>
      </c>
      <c r="G5" s="86">
        <f aca="true" t="shared" si="0" ref="G5:G55">E5/C5</f>
        <v>3.021505376344086</v>
      </c>
      <c r="H5" s="87"/>
    </row>
    <row r="6" spans="1:8" ht="11.25">
      <c r="A6" s="89">
        <v>3</v>
      </c>
      <c r="B6" s="90" t="s">
        <v>17</v>
      </c>
      <c r="C6" s="82">
        <v>88</v>
      </c>
      <c r="D6" s="83"/>
      <c r="E6" s="91">
        <v>268</v>
      </c>
      <c r="F6" s="92" t="s">
        <v>144</v>
      </c>
      <c r="G6" s="86">
        <f t="shared" si="0"/>
        <v>3.0454545454545454</v>
      </c>
      <c r="H6" s="87"/>
    </row>
    <row r="7" spans="1:8" ht="11.25">
      <c r="A7" s="89">
        <v>4</v>
      </c>
      <c r="B7" s="90" t="s">
        <v>101</v>
      </c>
      <c r="C7" s="82">
        <v>16</v>
      </c>
      <c r="D7" s="83" t="s">
        <v>100</v>
      </c>
      <c r="E7" s="91">
        <v>33</v>
      </c>
      <c r="F7" s="92" t="s">
        <v>144</v>
      </c>
      <c r="G7" s="86">
        <f t="shared" si="0"/>
        <v>2.0625</v>
      </c>
      <c r="H7" s="87"/>
    </row>
    <row r="8" spans="1:9" ht="11.25">
      <c r="A8" s="89">
        <v>5</v>
      </c>
      <c r="B8" s="90" t="s">
        <v>102</v>
      </c>
      <c r="C8" s="82">
        <v>30</v>
      </c>
      <c r="D8" s="83" t="s">
        <v>100</v>
      </c>
      <c r="E8" s="91">
        <v>90</v>
      </c>
      <c r="F8" s="92" t="s">
        <v>100</v>
      </c>
      <c r="G8" s="86">
        <f t="shared" si="0"/>
        <v>3</v>
      </c>
      <c r="H8" s="87"/>
      <c r="I8" s="88"/>
    </row>
    <row r="9" spans="1:8" ht="11.25">
      <c r="A9" s="89">
        <v>6</v>
      </c>
      <c r="B9" s="90" t="s">
        <v>103</v>
      </c>
      <c r="C9" s="82">
        <v>537</v>
      </c>
      <c r="D9" s="83"/>
      <c r="E9" s="91">
        <v>1274</v>
      </c>
      <c r="F9" s="92" t="s">
        <v>144</v>
      </c>
      <c r="G9" s="86">
        <f t="shared" si="0"/>
        <v>2.37243947858473</v>
      </c>
      <c r="H9" s="87"/>
    </row>
    <row r="10" spans="1:8" ht="11.25">
      <c r="A10" s="89">
        <v>7</v>
      </c>
      <c r="B10" s="90" t="s">
        <v>18</v>
      </c>
      <c r="C10" s="82">
        <v>37</v>
      </c>
      <c r="D10" s="83" t="s">
        <v>100</v>
      </c>
      <c r="E10" s="91">
        <v>100</v>
      </c>
      <c r="F10" s="92" t="s">
        <v>144</v>
      </c>
      <c r="G10" s="86">
        <f t="shared" si="0"/>
        <v>2.7027027027027026</v>
      </c>
      <c r="H10" s="87"/>
    </row>
    <row r="11" spans="1:8" ht="11.25">
      <c r="A11" s="89">
        <v>8</v>
      </c>
      <c r="B11" s="90" t="s">
        <v>19</v>
      </c>
      <c r="C11" s="82">
        <v>51</v>
      </c>
      <c r="D11" s="83"/>
      <c r="E11" s="91">
        <v>120</v>
      </c>
      <c r="F11" s="92" t="s">
        <v>100</v>
      </c>
      <c r="G11" s="86">
        <f t="shared" si="0"/>
        <v>2.3529411764705883</v>
      </c>
      <c r="H11" s="87"/>
    </row>
    <row r="12" spans="1:8" ht="11.25">
      <c r="A12" s="89">
        <v>9</v>
      </c>
      <c r="B12" s="90" t="s">
        <v>20</v>
      </c>
      <c r="C12" s="82">
        <v>87</v>
      </c>
      <c r="D12" s="83" t="s">
        <v>100</v>
      </c>
      <c r="E12" s="91">
        <v>254</v>
      </c>
      <c r="F12" s="92" t="s">
        <v>144</v>
      </c>
      <c r="G12" s="86">
        <f t="shared" si="0"/>
        <v>2.9195402298850577</v>
      </c>
      <c r="H12" s="87"/>
    </row>
    <row r="13" spans="1:8" ht="11.25">
      <c r="A13" s="89">
        <v>10</v>
      </c>
      <c r="B13" s="90" t="s">
        <v>21</v>
      </c>
      <c r="C13" s="82">
        <v>113</v>
      </c>
      <c r="D13" s="83" t="s">
        <v>100</v>
      </c>
      <c r="E13" s="91">
        <v>306</v>
      </c>
      <c r="F13" s="92" t="s">
        <v>144</v>
      </c>
      <c r="G13" s="86">
        <f t="shared" si="0"/>
        <v>2.7079646017699117</v>
      </c>
      <c r="H13" s="87"/>
    </row>
    <row r="14" spans="1:8" ht="11.25">
      <c r="A14" s="89">
        <v>11</v>
      </c>
      <c r="B14" s="90" t="s">
        <v>22</v>
      </c>
      <c r="C14" s="82">
        <v>47</v>
      </c>
      <c r="D14" s="83"/>
      <c r="E14" s="91">
        <v>103</v>
      </c>
      <c r="F14" s="92" t="s">
        <v>144</v>
      </c>
      <c r="G14" s="86">
        <f t="shared" si="0"/>
        <v>2.1914893617021276</v>
      </c>
      <c r="H14" s="87"/>
    </row>
    <row r="15" spans="1:8" ht="11.25">
      <c r="A15" s="89">
        <v>12</v>
      </c>
      <c r="B15" s="90" t="s">
        <v>23</v>
      </c>
      <c r="C15" s="82">
        <v>80</v>
      </c>
      <c r="D15" s="83"/>
      <c r="E15" s="91">
        <v>180</v>
      </c>
      <c r="F15" s="92" t="s">
        <v>144</v>
      </c>
      <c r="G15" s="86">
        <f t="shared" si="0"/>
        <v>2.25</v>
      </c>
      <c r="H15" s="87"/>
    </row>
    <row r="16" spans="1:8" ht="11.25">
      <c r="A16" s="89">
        <v>13</v>
      </c>
      <c r="B16" s="90" t="s">
        <v>104</v>
      </c>
      <c r="C16" s="82">
        <v>870</v>
      </c>
      <c r="D16" s="83" t="s">
        <v>100</v>
      </c>
      <c r="E16" s="91">
        <v>1998</v>
      </c>
      <c r="F16" s="92" t="s">
        <v>144</v>
      </c>
      <c r="G16" s="86">
        <f t="shared" si="0"/>
        <v>2.296551724137931</v>
      </c>
      <c r="H16" s="87"/>
    </row>
    <row r="17" spans="1:8" ht="11.25">
      <c r="A17" s="89">
        <v>14</v>
      </c>
      <c r="B17" s="90" t="s">
        <v>24</v>
      </c>
      <c r="C17" s="82">
        <v>130</v>
      </c>
      <c r="D17" s="83"/>
      <c r="E17" s="91">
        <v>384</v>
      </c>
      <c r="F17" s="92" t="s">
        <v>144</v>
      </c>
      <c r="G17" s="86">
        <f t="shared" si="0"/>
        <v>2.953846153846154</v>
      </c>
      <c r="H17" s="87"/>
    </row>
    <row r="18" spans="1:8" ht="11.25">
      <c r="A18" s="89">
        <v>15</v>
      </c>
      <c r="B18" s="90" t="s">
        <v>25</v>
      </c>
      <c r="C18" s="82">
        <v>29</v>
      </c>
      <c r="D18" s="83"/>
      <c r="E18" s="91">
        <v>90</v>
      </c>
      <c r="F18" s="92" t="s">
        <v>144</v>
      </c>
      <c r="G18" s="86">
        <f t="shared" si="0"/>
        <v>3.103448275862069</v>
      </c>
      <c r="H18" s="87"/>
    </row>
    <row r="19" spans="1:8" ht="11.25">
      <c r="A19" s="89">
        <v>16</v>
      </c>
      <c r="B19" s="90" t="s">
        <v>26</v>
      </c>
      <c r="C19" s="82">
        <v>134</v>
      </c>
      <c r="D19" s="83"/>
      <c r="E19" s="91">
        <v>359</v>
      </c>
      <c r="F19" s="92" t="s">
        <v>144</v>
      </c>
      <c r="G19" s="86">
        <f t="shared" si="0"/>
        <v>2.6791044776119404</v>
      </c>
      <c r="H19" s="87"/>
    </row>
    <row r="20" spans="1:8" ht="11.25">
      <c r="A20" s="89">
        <v>17</v>
      </c>
      <c r="B20" s="90" t="s">
        <v>105</v>
      </c>
      <c r="C20" s="82">
        <v>87</v>
      </c>
      <c r="D20" s="83" t="s">
        <v>100</v>
      </c>
      <c r="E20" s="91">
        <v>286</v>
      </c>
      <c r="F20" s="92" t="s">
        <v>144</v>
      </c>
      <c r="G20" s="86">
        <f t="shared" si="0"/>
        <v>3.2873563218390807</v>
      </c>
      <c r="H20" s="87"/>
    </row>
    <row r="21" spans="1:8" ht="11.25">
      <c r="A21" s="89">
        <v>18</v>
      </c>
      <c r="B21" s="90" t="s">
        <v>27</v>
      </c>
      <c r="C21" s="82">
        <v>17</v>
      </c>
      <c r="D21" s="83"/>
      <c r="E21" s="91">
        <v>51</v>
      </c>
      <c r="F21" s="92" t="s">
        <v>100</v>
      </c>
      <c r="G21" s="86">
        <f t="shared" si="0"/>
        <v>3</v>
      </c>
      <c r="H21" s="87"/>
    </row>
    <row r="22" spans="1:8" ht="11.25">
      <c r="A22" s="89">
        <v>19</v>
      </c>
      <c r="B22" s="90" t="s">
        <v>28</v>
      </c>
      <c r="C22" s="82">
        <v>161</v>
      </c>
      <c r="D22" s="83" t="s">
        <v>100</v>
      </c>
      <c r="E22" s="91">
        <v>476</v>
      </c>
      <c r="F22" s="92" t="s">
        <v>100</v>
      </c>
      <c r="G22" s="86">
        <f t="shared" si="0"/>
        <v>2.9565217391304346</v>
      </c>
      <c r="H22" s="87"/>
    </row>
    <row r="23" spans="1:8" ht="11.25">
      <c r="A23" s="89" t="s">
        <v>8</v>
      </c>
      <c r="B23" s="90" t="s">
        <v>29</v>
      </c>
      <c r="C23" s="82">
        <v>3</v>
      </c>
      <c r="D23" s="83"/>
      <c r="E23" s="91">
        <v>6</v>
      </c>
      <c r="F23" s="92" t="s">
        <v>144</v>
      </c>
      <c r="G23" s="86">
        <f t="shared" si="0"/>
        <v>2</v>
      </c>
      <c r="H23" s="87"/>
    </row>
    <row r="24" spans="1:8" ht="11.25">
      <c r="A24" s="89" t="s">
        <v>76</v>
      </c>
      <c r="B24" s="90" t="s">
        <v>106</v>
      </c>
      <c r="C24" s="82">
        <v>16</v>
      </c>
      <c r="D24" s="83"/>
      <c r="E24" s="91">
        <v>40</v>
      </c>
      <c r="F24" s="92" t="s">
        <v>144</v>
      </c>
      <c r="G24" s="86">
        <f t="shared" si="0"/>
        <v>2.5</v>
      </c>
      <c r="H24" s="87"/>
    </row>
    <row r="25" spans="1:8" ht="11.25">
      <c r="A25" s="89">
        <v>21</v>
      </c>
      <c r="B25" s="90" t="s">
        <v>107</v>
      </c>
      <c r="C25" s="82">
        <v>145</v>
      </c>
      <c r="D25" s="83"/>
      <c r="E25" s="91">
        <v>391</v>
      </c>
      <c r="F25" s="92" t="s">
        <v>144</v>
      </c>
      <c r="G25" s="86">
        <f t="shared" si="0"/>
        <v>2.696551724137931</v>
      </c>
      <c r="H25" s="87"/>
    </row>
    <row r="26" spans="1:8" ht="11.25">
      <c r="A26" s="89">
        <v>22</v>
      </c>
      <c r="B26" s="90" t="s">
        <v>108</v>
      </c>
      <c r="C26" s="82">
        <v>163</v>
      </c>
      <c r="D26" s="83"/>
      <c r="E26" s="91">
        <v>457</v>
      </c>
      <c r="F26" s="92" t="s">
        <v>144</v>
      </c>
      <c r="G26" s="86">
        <f t="shared" si="0"/>
        <v>2.803680981595092</v>
      </c>
      <c r="H26" s="87"/>
    </row>
    <row r="27" spans="1:8" ht="11.25">
      <c r="A27" s="89">
        <v>23</v>
      </c>
      <c r="B27" s="90" t="s">
        <v>30</v>
      </c>
      <c r="C27" s="82">
        <v>9</v>
      </c>
      <c r="D27" s="83"/>
      <c r="E27" s="91">
        <v>27</v>
      </c>
      <c r="F27" s="92" t="s">
        <v>144</v>
      </c>
      <c r="G27" s="86">
        <f t="shared" si="0"/>
        <v>3</v>
      </c>
      <c r="H27" s="87"/>
    </row>
    <row r="28" spans="1:8" ht="11.25">
      <c r="A28" s="89">
        <v>24</v>
      </c>
      <c r="B28" s="90" t="s">
        <v>31</v>
      </c>
      <c r="C28" s="82">
        <v>74</v>
      </c>
      <c r="D28" s="83"/>
      <c r="E28" s="91">
        <v>155</v>
      </c>
      <c r="F28" s="92" t="s">
        <v>144</v>
      </c>
      <c r="G28" s="86">
        <f t="shared" si="0"/>
        <v>2.0945945945945947</v>
      </c>
      <c r="H28" s="87"/>
    </row>
    <row r="29" spans="1:8" ht="11.25">
      <c r="A29" s="89">
        <v>25</v>
      </c>
      <c r="B29" s="90" t="s">
        <v>32</v>
      </c>
      <c r="C29" s="82">
        <v>120</v>
      </c>
      <c r="D29" s="83"/>
      <c r="E29" s="91">
        <v>450</v>
      </c>
      <c r="F29" s="92" t="s">
        <v>144</v>
      </c>
      <c r="G29" s="86">
        <f t="shared" si="0"/>
        <v>3.75</v>
      </c>
      <c r="H29" s="87"/>
    </row>
    <row r="30" spans="1:8" ht="11.25">
      <c r="A30" s="89">
        <v>26</v>
      </c>
      <c r="B30" s="90" t="s">
        <v>33</v>
      </c>
      <c r="C30" s="82">
        <v>136</v>
      </c>
      <c r="D30" s="83"/>
      <c r="E30" s="91">
        <v>399</v>
      </c>
      <c r="F30" s="92"/>
      <c r="G30" s="86">
        <f t="shared" si="0"/>
        <v>2.9338235294117645</v>
      </c>
      <c r="H30" s="87"/>
    </row>
    <row r="31" spans="1:8" ht="11.25">
      <c r="A31" s="89">
        <v>27</v>
      </c>
      <c r="B31" s="90" t="s">
        <v>34</v>
      </c>
      <c r="C31" s="82">
        <v>126</v>
      </c>
      <c r="D31" s="83"/>
      <c r="E31" s="91">
        <v>297</v>
      </c>
      <c r="F31" s="92" t="s">
        <v>144</v>
      </c>
      <c r="G31" s="86">
        <f t="shared" si="0"/>
        <v>2.357142857142857</v>
      </c>
      <c r="H31" s="87"/>
    </row>
    <row r="32" spans="1:8" ht="11.25">
      <c r="A32" s="89">
        <v>28</v>
      </c>
      <c r="B32" s="90" t="s">
        <v>109</v>
      </c>
      <c r="C32" s="82">
        <v>136</v>
      </c>
      <c r="D32" s="83"/>
      <c r="E32" s="91">
        <v>397</v>
      </c>
      <c r="F32" s="92" t="s">
        <v>144</v>
      </c>
      <c r="G32" s="86">
        <f t="shared" si="0"/>
        <v>2.9191176470588234</v>
      </c>
      <c r="H32" s="87"/>
    </row>
    <row r="33" spans="1:8" ht="11.25">
      <c r="A33" s="89">
        <v>29</v>
      </c>
      <c r="B33" s="90" t="s">
        <v>35</v>
      </c>
      <c r="C33" s="82">
        <v>182</v>
      </c>
      <c r="D33" s="83"/>
      <c r="E33" s="91">
        <v>452</v>
      </c>
      <c r="F33" s="92" t="s">
        <v>144</v>
      </c>
      <c r="G33" s="86">
        <f t="shared" si="0"/>
        <v>2.4835164835164836</v>
      </c>
      <c r="H33" s="87"/>
    </row>
    <row r="34" spans="1:8" ht="11.25">
      <c r="A34" s="89">
        <v>30</v>
      </c>
      <c r="B34" s="90" t="s">
        <v>36</v>
      </c>
      <c r="C34" s="82">
        <v>84</v>
      </c>
      <c r="D34" s="83"/>
      <c r="E34" s="91">
        <v>192</v>
      </c>
      <c r="F34" s="92" t="s">
        <v>144</v>
      </c>
      <c r="G34" s="86">
        <f t="shared" si="0"/>
        <v>2.2857142857142856</v>
      </c>
      <c r="H34" s="87"/>
    </row>
    <row r="35" spans="1:8" ht="11.25">
      <c r="A35" s="89">
        <v>31</v>
      </c>
      <c r="B35" s="90" t="s">
        <v>110</v>
      </c>
      <c r="C35" s="82">
        <v>791</v>
      </c>
      <c r="D35" s="83"/>
      <c r="E35" s="91">
        <v>1665</v>
      </c>
      <c r="F35" s="92" t="s">
        <v>100</v>
      </c>
      <c r="G35" s="86">
        <f t="shared" si="0"/>
        <v>2.104930467762326</v>
      </c>
      <c r="H35" s="87"/>
    </row>
    <row r="36" spans="1:8" ht="11.25">
      <c r="A36" s="89">
        <v>32</v>
      </c>
      <c r="B36" s="90" t="s">
        <v>37</v>
      </c>
      <c r="C36" s="82">
        <v>34</v>
      </c>
      <c r="D36" s="83"/>
      <c r="E36" s="91">
        <v>101</v>
      </c>
      <c r="F36" s="92" t="s">
        <v>144</v>
      </c>
      <c r="G36" s="86">
        <f t="shared" si="0"/>
        <v>2.9705882352941178</v>
      </c>
      <c r="H36" s="87"/>
    </row>
    <row r="37" spans="1:8" ht="11.25">
      <c r="A37" s="89">
        <v>33</v>
      </c>
      <c r="B37" s="90" t="s">
        <v>38</v>
      </c>
      <c r="C37" s="82">
        <v>832</v>
      </c>
      <c r="D37" s="83" t="s">
        <v>100</v>
      </c>
      <c r="E37" s="91">
        <v>2102</v>
      </c>
      <c r="F37" s="92" t="s">
        <v>144</v>
      </c>
      <c r="G37" s="86">
        <f t="shared" si="0"/>
        <v>2.5264423076923075</v>
      </c>
      <c r="H37" s="87"/>
    </row>
    <row r="38" spans="1:8" ht="11.25">
      <c r="A38" s="89">
        <v>34</v>
      </c>
      <c r="B38" s="90" t="s">
        <v>39</v>
      </c>
      <c r="C38" s="82">
        <v>450</v>
      </c>
      <c r="D38" s="83" t="s">
        <v>100</v>
      </c>
      <c r="E38" s="91">
        <v>1044</v>
      </c>
      <c r="F38" s="92" t="s">
        <v>144</v>
      </c>
      <c r="G38" s="86">
        <f t="shared" si="0"/>
        <v>2.32</v>
      </c>
      <c r="H38" s="87"/>
    </row>
    <row r="39" spans="1:8" ht="11.25">
      <c r="A39" s="89">
        <v>35</v>
      </c>
      <c r="B39" s="90" t="s">
        <v>111</v>
      </c>
      <c r="C39" s="82">
        <v>194</v>
      </c>
      <c r="D39" s="83" t="s">
        <v>100</v>
      </c>
      <c r="E39" s="91">
        <v>445</v>
      </c>
      <c r="F39" s="92" t="s">
        <v>144</v>
      </c>
      <c r="G39" s="86">
        <f t="shared" si="0"/>
        <v>2.2938144329896906</v>
      </c>
      <c r="H39" s="87"/>
    </row>
    <row r="40" spans="1:8" ht="11.25">
      <c r="A40" s="89">
        <v>36</v>
      </c>
      <c r="B40" s="90" t="s">
        <v>40</v>
      </c>
      <c r="C40" s="82">
        <v>63</v>
      </c>
      <c r="D40" s="83"/>
      <c r="E40" s="91">
        <v>190</v>
      </c>
      <c r="F40" s="92" t="s">
        <v>144</v>
      </c>
      <c r="G40" s="86">
        <f t="shared" si="0"/>
        <v>3.015873015873016</v>
      </c>
      <c r="H40" s="87"/>
    </row>
    <row r="41" spans="1:8" ht="11.25">
      <c r="A41" s="89">
        <v>37</v>
      </c>
      <c r="B41" s="90" t="s">
        <v>112</v>
      </c>
      <c r="C41" s="82">
        <v>245</v>
      </c>
      <c r="D41" s="83"/>
      <c r="E41" s="91">
        <v>758</v>
      </c>
      <c r="F41" s="92" t="s">
        <v>144</v>
      </c>
      <c r="G41" s="86">
        <f t="shared" si="0"/>
        <v>3.093877551020408</v>
      </c>
      <c r="H41" s="87"/>
    </row>
    <row r="42" spans="1:8" ht="11.25">
      <c r="A42" s="89">
        <v>38</v>
      </c>
      <c r="B42" s="90" t="s">
        <v>41</v>
      </c>
      <c r="C42" s="82">
        <v>542</v>
      </c>
      <c r="D42" s="83" t="s">
        <v>100</v>
      </c>
      <c r="E42" s="91">
        <v>1179</v>
      </c>
      <c r="F42" s="92" t="s">
        <v>144</v>
      </c>
      <c r="G42" s="86">
        <f t="shared" si="0"/>
        <v>2.1752767527675276</v>
      </c>
      <c r="H42" s="87"/>
    </row>
    <row r="43" spans="1:8" ht="11.25">
      <c r="A43" s="89">
        <v>39</v>
      </c>
      <c r="B43" s="90" t="s">
        <v>42</v>
      </c>
      <c r="C43" s="82">
        <v>27</v>
      </c>
      <c r="D43" s="83"/>
      <c r="E43" s="91">
        <v>76</v>
      </c>
      <c r="F43" s="92" t="s">
        <v>144</v>
      </c>
      <c r="G43" s="86">
        <f t="shared" si="0"/>
        <v>2.814814814814815</v>
      </c>
      <c r="H43" s="87"/>
    </row>
    <row r="44" spans="1:8" ht="11.25">
      <c r="A44" s="89">
        <v>40</v>
      </c>
      <c r="B44" s="90" t="s">
        <v>43</v>
      </c>
      <c r="C44" s="82">
        <v>70</v>
      </c>
      <c r="D44" s="83"/>
      <c r="E44" s="91">
        <v>205</v>
      </c>
      <c r="F44" s="92" t="s">
        <v>144</v>
      </c>
      <c r="G44" s="86">
        <f t="shared" si="0"/>
        <v>2.9285714285714284</v>
      </c>
      <c r="H44" s="87"/>
    </row>
    <row r="45" spans="1:8" ht="11.25">
      <c r="A45" s="89">
        <v>41</v>
      </c>
      <c r="B45" s="90" t="s">
        <v>113</v>
      </c>
      <c r="C45" s="82">
        <v>27</v>
      </c>
      <c r="D45" s="83"/>
      <c r="E45" s="91">
        <v>63</v>
      </c>
      <c r="F45" s="92" t="s">
        <v>144</v>
      </c>
      <c r="G45" s="86">
        <f t="shared" si="0"/>
        <v>2.3333333333333335</v>
      </c>
      <c r="H45" s="87"/>
    </row>
    <row r="46" spans="1:8" ht="11.25">
      <c r="A46" s="89">
        <v>42</v>
      </c>
      <c r="B46" s="90" t="s">
        <v>44</v>
      </c>
      <c r="C46" s="82">
        <v>15</v>
      </c>
      <c r="D46" s="83" t="s">
        <v>100</v>
      </c>
      <c r="E46" s="91">
        <v>38</v>
      </c>
      <c r="F46" s="92" t="s">
        <v>144</v>
      </c>
      <c r="G46" s="86">
        <f t="shared" si="0"/>
        <v>2.533333333333333</v>
      </c>
      <c r="H46" s="87"/>
    </row>
    <row r="47" spans="1:8" ht="11.25">
      <c r="A47" s="89">
        <v>43</v>
      </c>
      <c r="B47" s="90" t="s">
        <v>114</v>
      </c>
      <c r="C47" s="82">
        <v>34</v>
      </c>
      <c r="D47" s="83" t="s">
        <v>100</v>
      </c>
      <c r="E47" s="91">
        <v>111</v>
      </c>
      <c r="F47" s="92" t="s">
        <v>100</v>
      </c>
      <c r="G47" s="86">
        <f t="shared" si="0"/>
        <v>3.264705882352941</v>
      </c>
      <c r="H47" s="87"/>
    </row>
    <row r="48" spans="1:8" ht="11.25">
      <c r="A48" s="89">
        <v>44</v>
      </c>
      <c r="B48" s="90" t="s">
        <v>115</v>
      </c>
      <c r="C48" s="82">
        <v>378</v>
      </c>
      <c r="D48" s="83" t="s">
        <v>100</v>
      </c>
      <c r="E48" s="91">
        <v>1087</v>
      </c>
      <c r="F48" s="92" t="s">
        <v>144</v>
      </c>
      <c r="G48" s="86">
        <f t="shared" si="0"/>
        <v>2.875661375661376</v>
      </c>
      <c r="H48" s="87"/>
    </row>
    <row r="49" spans="1:8" ht="11.25">
      <c r="A49" s="89">
        <v>45</v>
      </c>
      <c r="B49" s="90" t="s">
        <v>45</v>
      </c>
      <c r="C49" s="82">
        <v>787</v>
      </c>
      <c r="D49" s="83"/>
      <c r="E49" s="91">
        <v>2351</v>
      </c>
      <c r="F49" s="92" t="s">
        <v>144</v>
      </c>
      <c r="G49" s="86">
        <f t="shared" si="0"/>
        <v>2.9872935196950445</v>
      </c>
      <c r="H49" s="87"/>
    </row>
    <row r="50" spans="1:8" ht="11.25">
      <c r="A50" s="89">
        <v>46</v>
      </c>
      <c r="B50" s="90" t="s">
        <v>46</v>
      </c>
      <c r="C50" s="82">
        <v>8</v>
      </c>
      <c r="D50" s="83"/>
      <c r="E50" s="91">
        <v>20</v>
      </c>
      <c r="F50" s="92" t="s">
        <v>144</v>
      </c>
      <c r="G50" s="86">
        <f t="shared" si="0"/>
        <v>2.5</v>
      </c>
      <c r="H50" s="87"/>
    </row>
    <row r="51" spans="1:8" ht="11.25">
      <c r="A51" s="89">
        <v>47</v>
      </c>
      <c r="B51" s="90" t="s">
        <v>116</v>
      </c>
      <c r="C51" s="82">
        <v>55</v>
      </c>
      <c r="D51" s="83"/>
      <c r="E51" s="91">
        <v>158</v>
      </c>
      <c r="F51" s="92" t="s">
        <v>144</v>
      </c>
      <c r="G51" s="86">
        <f t="shared" si="0"/>
        <v>2.8727272727272726</v>
      </c>
      <c r="H51" s="87"/>
    </row>
    <row r="52" spans="1:8" ht="11.25">
      <c r="A52" s="89">
        <v>48</v>
      </c>
      <c r="B52" s="90" t="s">
        <v>47</v>
      </c>
      <c r="C52" s="82">
        <v>9</v>
      </c>
      <c r="D52" s="83"/>
      <c r="E52" s="91">
        <v>40</v>
      </c>
      <c r="F52" s="92" t="s">
        <v>144</v>
      </c>
      <c r="G52" s="86">
        <f t="shared" si="0"/>
        <v>4.444444444444445</v>
      </c>
      <c r="H52" s="87"/>
    </row>
    <row r="53" spans="1:8" ht="11.25">
      <c r="A53" s="89">
        <v>49</v>
      </c>
      <c r="B53" s="90" t="s">
        <v>117</v>
      </c>
      <c r="C53" s="82">
        <v>275</v>
      </c>
      <c r="D53" s="83"/>
      <c r="E53" s="91">
        <v>663</v>
      </c>
      <c r="F53" s="92" t="s">
        <v>100</v>
      </c>
      <c r="G53" s="86">
        <f t="shared" si="0"/>
        <v>2.410909090909091</v>
      </c>
      <c r="H53" s="87"/>
    </row>
    <row r="54" spans="1:8" ht="11.25">
      <c r="A54" s="89">
        <v>50</v>
      </c>
      <c r="B54" s="90" t="s">
        <v>48</v>
      </c>
      <c r="C54" s="82">
        <v>120</v>
      </c>
      <c r="D54" s="83"/>
      <c r="E54" s="91">
        <v>336</v>
      </c>
      <c r="F54" s="92" t="s">
        <v>144</v>
      </c>
      <c r="G54" s="86">
        <f t="shared" si="0"/>
        <v>2.8</v>
      </c>
      <c r="H54" s="87"/>
    </row>
    <row r="55" spans="1:8" ht="11.25">
      <c r="A55" s="93">
        <v>51</v>
      </c>
      <c r="B55" s="94" t="s">
        <v>49</v>
      </c>
      <c r="C55" s="95">
        <v>93</v>
      </c>
      <c r="D55" s="96"/>
      <c r="E55" s="97">
        <v>315</v>
      </c>
      <c r="F55" s="98" t="s">
        <v>144</v>
      </c>
      <c r="G55" s="99">
        <f t="shared" si="0"/>
        <v>3.3870967741935485</v>
      </c>
      <c r="H55" s="100"/>
    </row>
    <row r="56" spans="1:7" ht="11.25">
      <c r="A56" s="611" t="s">
        <v>84</v>
      </c>
      <c r="B56" s="611"/>
      <c r="C56" s="101"/>
      <c r="D56" s="102"/>
      <c r="E56" s="101"/>
      <c r="F56" s="102"/>
      <c r="G56" s="103"/>
    </row>
    <row r="57" spans="1:8" ht="63" customHeight="1">
      <c r="A57" s="104"/>
      <c r="B57" s="105"/>
      <c r="C57" s="613" t="s">
        <v>141</v>
      </c>
      <c r="D57" s="613"/>
      <c r="E57" s="613" t="s">
        <v>142</v>
      </c>
      <c r="F57" s="613"/>
      <c r="G57" s="613" t="s">
        <v>143</v>
      </c>
      <c r="H57" s="613"/>
    </row>
    <row r="58" spans="1:8" ht="11.25">
      <c r="A58" s="80">
        <v>52</v>
      </c>
      <c r="B58" s="106" t="s">
        <v>118</v>
      </c>
      <c r="C58" s="84">
        <v>3</v>
      </c>
      <c r="D58" s="107"/>
      <c r="E58" s="108">
        <v>9</v>
      </c>
      <c r="F58" s="109"/>
      <c r="G58" s="110">
        <f aca="true" t="shared" si="1" ref="G58:G105">E58/C58</f>
        <v>3</v>
      </c>
      <c r="H58" s="111" t="str">
        <f>IF(OR(D58="(e)",F58="(e)"),"(e)"," ")</f>
        <v> </v>
      </c>
    </row>
    <row r="59" spans="1:8" ht="11.25">
      <c r="A59" s="89">
        <v>53</v>
      </c>
      <c r="B59" s="105" t="s">
        <v>50</v>
      </c>
      <c r="C59" s="91">
        <v>22</v>
      </c>
      <c r="D59" s="112"/>
      <c r="E59" s="113">
        <v>49</v>
      </c>
      <c r="F59" s="102" t="s">
        <v>144</v>
      </c>
      <c r="G59" s="114">
        <f t="shared" si="1"/>
        <v>2.227272727272727</v>
      </c>
      <c r="H59" s="87"/>
    </row>
    <row r="60" spans="1:8" ht="11.25">
      <c r="A60" s="89">
        <v>54</v>
      </c>
      <c r="B60" s="105" t="s">
        <v>119</v>
      </c>
      <c r="C60" s="91">
        <v>175</v>
      </c>
      <c r="D60" s="112"/>
      <c r="E60" s="113">
        <v>579</v>
      </c>
      <c r="F60" s="102" t="s">
        <v>144</v>
      </c>
      <c r="G60" s="114">
        <f t="shared" si="1"/>
        <v>3.3085714285714287</v>
      </c>
      <c r="H60" s="87"/>
    </row>
    <row r="61" spans="1:8" ht="11.25">
      <c r="A61" s="89">
        <v>55</v>
      </c>
      <c r="B61" s="105" t="s">
        <v>51</v>
      </c>
      <c r="C61" s="91">
        <v>0</v>
      </c>
      <c r="D61" s="112"/>
      <c r="E61" s="113">
        <v>0</v>
      </c>
      <c r="F61" s="102" t="s">
        <v>144</v>
      </c>
      <c r="G61" s="115" t="s">
        <v>145</v>
      </c>
      <c r="H61" s="87"/>
    </row>
    <row r="62" spans="1:8" ht="11.25">
      <c r="A62" s="89">
        <v>56</v>
      </c>
      <c r="B62" s="105" t="s">
        <v>52</v>
      </c>
      <c r="C62" s="91">
        <v>77</v>
      </c>
      <c r="D62" s="112"/>
      <c r="E62" s="113">
        <v>153</v>
      </c>
      <c r="F62" s="102" t="s">
        <v>144</v>
      </c>
      <c r="G62" s="114">
        <f t="shared" si="1"/>
        <v>1.9870129870129871</v>
      </c>
      <c r="H62" s="87"/>
    </row>
    <row r="63" spans="1:8" ht="11.25">
      <c r="A63" s="89">
        <v>57</v>
      </c>
      <c r="B63" s="105" t="s">
        <v>53</v>
      </c>
      <c r="C63" s="91">
        <v>148</v>
      </c>
      <c r="D63" s="112"/>
      <c r="E63" s="113">
        <v>400</v>
      </c>
      <c r="F63" s="102" t="s">
        <v>144</v>
      </c>
      <c r="G63" s="114">
        <f t="shared" si="1"/>
        <v>2.7027027027027026</v>
      </c>
      <c r="H63" s="87"/>
    </row>
    <row r="64" spans="1:8" ht="11.25">
      <c r="A64" s="89">
        <v>58</v>
      </c>
      <c r="B64" s="105" t="s">
        <v>54</v>
      </c>
      <c r="C64" s="91">
        <v>20</v>
      </c>
      <c r="D64" s="112" t="s">
        <v>100</v>
      </c>
      <c r="E64" s="113">
        <v>48</v>
      </c>
      <c r="F64" s="102" t="s">
        <v>100</v>
      </c>
      <c r="G64" s="114">
        <f t="shared" si="1"/>
        <v>2.4</v>
      </c>
      <c r="H64" s="87"/>
    </row>
    <row r="65" spans="1:8" ht="11.25">
      <c r="A65" s="89">
        <v>59</v>
      </c>
      <c r="B65" s="105" t="s">
        <v>55</v>
      </c>
      <c r="C65" s="91">
        <v>635</v>
      </c>
      <c r="D65" s="112" t="s">
        <v>100</v>
      </c>
      <c r="E65" s="113">
        <v>1429</v>
      </c>
      <c r="F65" s="102" t="s">
        <v>144</v>
      </c>
      <c r="G65" s="114">
        <f t="shared" si="1"/>
        <v>2.2503937007874018</v>
      </c>
      <c r="H65" s="87"/>
    </row>
    <row r="66" spans="1:8" ht="11.25">
      <c r="A66" s="89">
        <v>60</v>
      </c>
      <c r="B66" s="105" t="s">
        <v>56</v>
      </c>
      <c r="C66" s="91">
        <v>380</v>
      </c>
      <c r="D66" s="112"/>
      <c r="E66" s="113">
        <v>1208</v>
      </c>
      <c r="F66" s="102" t="s">
        <v>144</v>
      </c>
      <c r="G66" s="114">
        <f t="shared" si="1"/>
        <v>3.1789473684210527</v>
      </c>
      <c r="H66" s="87"/>
    </row>
    <row r="67" spans="1:8" ht="11.25">
      <c r="A67" s="89">
        <v>61</v>
      </c>
      <c r="B67" s="105" t="s">
        <v>57</v>
      </c>
      <c r="C67" s="91">
        <v>47</v>
      </c>
      <c r="D67" s="112"/>
      <c r="E67" s="113">
        <v>139</v>
      </c>
      <c r="F67" s="102" t="s">
        <v>144</v>
      </c>
      <c r="G67" s="114">
        <f t="shared" si="1"/>
        <v>2.9574468085106385</v>
      </c>
      <c r="H67" s="87"/>
    </row>
    <row r="68" spans="1:8" ht="11.25">
      <c r="A68" s="89">
        <v>62</v>
      </c>
      <c r="B68" s="105" t="s">
        <v>120</v>
      </c>
      <c r="C68" s="91">
        <v>143</v>
      </c>
      <c r="D68" s="112"/>
      <c r="E68" s="113">
        <v>372</v>
      </c>
      <c r="F68" s="102" t="s">
        <v>144</v>
      </c>
      <c r="G68" s="114">
        <f t="shared" si="1"/>
        <v>2.6013986013986012</v>
      </c>
      <c r="H68" s="87"/>
    </row>
    <row r="69" spans="1:8" ht="11.25">
      <c r="A69" s="89">
        <v>63</v>
      </c>
      <c r="B69" s="105" t="s">
        <v>121</v>
      </c>
      <c r="C69" s="91">
        <v>302</v>
      </c>
      <c r="D69" s="112"/>
      <c r="E69" s="113">
        <v>729</v>
      </c>
      <c r="F69" s="102" t="s">
        <v>100</v>
      </c>
      <c r="G69" s="114">
        <f t="shared" si="1"/>
        <v>2.4139072847682117</v>
      </c>
      <c r="H69" s="87"/>
    </row>
    <row r="70" spans="1:8" ht="11.25">
      <c r="A70" s="89">
        <v>64</v>
      </c>
      <c r="B70" s="105" t="s">
        <v>122</v>
      </c>
      <c r="C70" s="91">
        <v>255</v>
      </c>
      <c r="D70" s="112" t="s">
        <v>100</v>
      </c>
      <c r="E70" s="113">
        <v>594</v>
      </c>
      <c r="F70" s="102" t="s">
        <v>144</v>
      </c>
      <c r="G70" s="114">
        <f t="shared" si="1"/>
        <v>2.3294117647058825</v>
      </c>
      <c r="H70" s="87"/>
    </row>
    <row r="71" spans="1:8" ht="11.25">
      <c r="A71" s="89">
        <v>65</v>
      </c>
      <c r="B71" s="105" t="s">
        <v>123</v>
      </c>
      <c r="C71" s="91">
        <v>7</v>
      </c>
      <c r="D71" s="112"/>
      <c r="E71" s="113">
        <v>20</v>
      </c>
      <c r="F71" s="102" t="s">
        <v>144</v>
      </c>
      <c r="G71" s="114">
        <f t="shared" si="1"/>
        <v>2.857142857142857</v>
      </c>
      <c r="H71" s="87"/>
    </row>
    <row r="72" spans="1:8" ht="11.25">
      <c r="A72" s="89">
        <v>66</v>
      </c>
      <c r="B72" s="105" t="s">
        <v>124</v>
      </c>
      <c r="C72" s="91">
        <v>126</v>
      </c>
      <c r="D72" s="112"/>
      <c r="E72" s="113">
        <v>330</v>
      </c>
      <c r="F72" s="102" t="s">
        <v>144</v>
      </c>
      <c r="G72" s="114">
        <f t="shared" si="1"/>
        <v>2.619047619047619</v>
      </c>
      <c r="H72" s="87"/>
    </row>
    <row r="73" spans="1:8" ht="11.25">
      <c r="A73" s="89">
        <v>67</v>
      </c>
      <c r="B73" s="105" t="s">
        <v>125</v>
      </c>
      <c r="C73" s="91">
        <v>624</v>
      </c>
      <c r="D73" s="112"/>
      <c r="E73" s="113">
        <v>1568</v>
      </c>
      <c r="F73" s="102" t="s">
        <v>144</v>
      </c>
      <c r="G73" s="114">
        <f t="shared" si="1"/>
        <v>2.5128205128205128</v>
      </c>
      <c r="H73" s="87"/>
    </row>
    <row r="74" spans="1:8" ht="11.25">
      <c r="A74" s="89">
        <v>68</v>
      </c>
      <c r="B74" s="105" t="s">
        <v>126</v>
      </c>
      <c r="C74" s="91">
        <v>62</v>
      </c>
      <c r="D74" s="112"/>
      <c r="E74" s="113">
        <v>240</v>
      </c>
      <c r="F74" s="102" t="s">
        <v>144</v>
      </c>
      <c r="G74" s="114">
        <f t="shared" si="1"/>
        <v>3.870967741935484</v>
      </c>
      <c r="H74" s="87"/>
    </row>
    <row r="75" spans="1:8" ht="11.25">
      <c r="A75" s="89">
        <v>69</v>
      </c>
      <c r="B75" s="105" t="s">
        <v>58</v>
      </c>
      <c r="C75" s="91">
        <v>563</v>
      </c>
      <c r="D75" s="112"/>
      <c r="E75" s="113">
        <v>1069</v>
      </c>
      <c r="F75" s="102" t="s">
        <v>144</v>
      </c>
      <c r="G75" s="114">
        <f t="shared" si="1"/>
        <v>1.8987566607460036</v>
      </c>
      <c r="H75" s="87"/>
    </row>
    <row r="76" spans="1:8" ht="11.25">
      <c r="A76" s="89">
        <v>70</v>
      </c>
      <c r="B76" s="105" t="s">
        <v>127</v>
      </c>
      <c r="C76" s="91">
        <v>21</v>
      </c>
      <c r="D76" s="112"/>
      <c r="E76" s="113">
        <v>70</v>
      </c>
      <c r="F76" s="102" t="s">
        <v>144</v>
      </c>
      <c r="G76" s="114">
        <f t="shared" si="1"/>
        <v>3.3333333333333335</v>
      </c>
      <c r="H76" s="87"/>
    </row>
    <row r="77" spans="1:8" ht="11.25">
      <c r="A77" s="89">
        <v>71</v>
      </c>
      <c r="B77" s="105" t="s">
        <v>128</v>
      </c>
      <c r="C77" s="91">
        <v>192</v>
      </c>
      <c r="D77" s="112"/>
      <c r="E77" s="113">
        <v>558</v>
      </c>
      <c r="F77" s="102" t="s">
        <v>144</v>
      </c>
      <c r="G77" s="114">
        <f t="shared" si="1"/>
        <v>2.90625</v>
      </c>
      <c r="H77" s="87"/>
    </row>
    <row r="78" spans="1:8" ht="11.25">
      <c r="A78" s="89">
        <v>72</v>
      </c>
      <c r="B78" s="105" t="s">
        <v>59</v>
      </c>
      <c r="C78" s="91">
        <v>128</v>
      </c>
      <c r="D78" s="112"/>
      <c r="E78" s="113">
        <v>308</v>
      </c>
      <c r="F78" s="102" t="s">
        <v>144</v>
      </c>
      <c r="G78" s="114">
        <f t="shared" si="1"/>
        <v>2.40625</v>
      </c>
      <c r="H78" s="87"/>
    </row>
    <row r="79" spans="1:8" ht="11.25">
      <c r="A79" s="89">
        <v>73</v>
      </c>
      <c r="B79" s="105" t="s">
        <v>60</v>
      </c>
      <c r="C79" s="91">
        <v>121</v>
      </c>
      <c r="D79" s="112"/>
      <c r="E79" s="113">
        <v>350</v>
      </c>
      <c r="F79" s="102" t="s">
        <v>144</v>
      </c>
      <c r="G79" s="114">
        <f t="shared" si="1"/>
        <v>2.8925619834710745</v>
      </c>
      <c r="H79" s="87"/>
    </row>
    <row r="80" spans="1:8" ht="11.25">
      <c r="A80" s="89">
        <v>74</v>
      </c>
      <c r="B80" s="105" t="s">
        <v>129</v>
      </c>
      <c r="C80" s="91">
        <v>260</v>
      </c>
      <c r="D80" s="112" t="s">
        <v>100</v>
      </c>
      <c r="E80" s="113">
        <v>715</v>
      </c>
      <c r="F80" s="102" t="s">
        <v>100</v>
      </c>
      <c r="G80" s="114">
        <f t="shared" si="1"/>
        <v>2.75</v>
      </c>
      <c r="H80" s="87"/>
    </row>
    <row r="81" spans="1:8" ht="11.25">
      <c r="A81" s="89">
        <v>75</v>
      </c>
      <c r="B81" s="105" t="s">
        <v>61</v>
      </c>
      <c r="C81" s="91">
        <v>911</v>
      </c>
      <c r="D81" s="112" t="s">
        <v>100</v>
      </c>
      <c r="E81" s="113">
        <v>2209</v>
      </c>
      <c r="F81" s="102" t="s">
        <v>144</v>
      </c>
      <c r="G81" s="114">
        <f t="shared" si="1"/>
        <v>2.424807903402854</v>
      </c>
      <c r="H81" s="87"/>
    </row>
    <row r="82" spans="1:8" ht="11.25">
      <c r="A82" s="89">
        <v>76</v>
      </c>
      <c r="B82" s="105" t="s">
        <v>130</v>
      </c>
      <c r="C82" s="91">
        <v>171</v>
      </c>
      <c r="D82" s="112"/>
      <c r="E82" s="113">
        <v>425</v>
      </c>
      <c r="F82" s="102" t="s">
        <v>144</v>
      </c>
      <c r="G82" s="114">
        <f t="shared" si="1"/>
        <v>2.4853801169590644</v>
      </c>
      <c r="H82" s="87"/>
    </row>
    <row r="83" spans="1:8" ht="11.25">
      <c r="A83" s="89">
        <v>77</v>
      </c>
      <c r="B83" s="105" t="s">
        <v>131</v>
      </c>
      <c r="C83" s="91">
        <v>1650</v>
      </c>
      <c r="D83" s="112" t="s">
        <v>100</v>
      </c>
      <c r="E83" s="113">
        <v>3630</v>
      </c>
      <c r="F83" s="102" t="s">
        <v>144</v>
      </c>
      <c r="G83" s="114">
        <f t="shared" si="1"/>
        <v>2.2</v>
      </c>
      <c r="H83" s="87"/>
    </row>
    <row r="84" spans="1:8" ht="11.25">
      <c r="A84" s="89">
        <v>78</v>
      </c>
      <c r="B84" s="105" t="s">
        <v>62</v>
      </c>
      <c r="C84" s="91">
        <v>1603</v>
      </c>
      <c r="D84" s="112" t="s">
        <v>100</v>
      </c>
      <c r="E84" s="113">
        <v>4494</v>
      </c>
      <c r="F84" s="102" t="s">
        <v>144</v>
      </c>
      <c r="G84" s="114">
        <f t="shared" si="1"/>
        <v>2.8034934497816595</v>
      </c>
      <c r="H84" s="87"/>
    </row>
    <row r="85" spans="1:8" ht="11.25">
      <c r="A85" s="89">
        <v>79</v>
      </c>
      <c r="B85" s="105" t="s">
        <v>132</v>
      </c>
      <c r="C85" s="91">
        <v>11</v>
      </c>
      <c r="D85" s="112"/>
      <c r="E85" s="113">
        <v>30</v>
      </c>
      <c r="F85" s="102" t="s">
        <v>144</v>
      </c>
      <c r="G85" s="114">
        <f t="shared" si="1"/>
        <v>2.727272727272727</v>
      </c>
      <c r="H85" s="87"/>
    </row>
    <row r="86" spans="1:8" ht="11.25">
      <c r="A86" s="89">
        <v>80</v>
      </c>
      <c r="B86" s="105" t="s">
        <v>63</v>
      </c>
      <c r="C86" s="91">
        <v>77</v>
      </c>
      <c r="D86" s="112"/>
      <c r="E86" s="113">
        <v>211</v>
      </c>
      <c r="F86" s="102" t="s">
        <v>144</v>
      </c>
      <c r="G86" s="114">
        <f t="shared" si="1"/>
        <v>2.74025974025974</v>
      </c>
      <c r="H86" s="87"/>
    </row>
    <row r="87" spans="1:8" ht="11.25">
      <c r="A87" s="89">
        <v>81</v>
      </c>
      <c r="B87" s="105" t="s">
        <v>64</v>
      </c>
      <c r="C87" s="91">
        <v>109</v>
      </c>
      <c r="D87" s="112"/>
      <c r="E87" s="113">
        <v>315</v>
      </c>
      <c r="F87" s="102" t="s">
        <v>144</v>
      </c>
      <c r="G87" s="114">
        <f t="shared" si="1"/>
        <v>2.889908256880734</v>
      </c>
      <c r="H87" s="87"/>
    </row>
    <row r="88" spans="1:8" ht="11.25">
      <c r="A88" s="89">
        <v>82</v>
      </c>
      <c r="B88" s="105" t="s">
        <v>133</v>
      </c>
      <c r="C88" s="91">
        <v>48</v>
      </c>
      <c r="D88" s="112" t="s">
        <v>100</v>
      </c>
      <c r="E88" s="113">
        <v>131</v>
      </c>
      <c r="F88" s="102" t="s">
        <v>100</v>
      </c>
      <c r="G88" s="114">
        <f t="shared" si="1"/>
        <v>2.7291666666666665</v>
      </c>
      <c r="H88" s="87"/>
    </row>
    <row r="89" spans="1:8" ht="11.25">
      <c r="A89" s="89">
        <v>83</v>
      </c>
      <c r="B89" s="105" t="s">
        <v>65</v>
      </c>
      <c r="C89" s="91">
        <v>297</v>
      </c>
      <c r="D89" s="112"/>
      <c r="E89" s="113">
        <v>721</v>
      </c>
      <c r="F89" s="102" t="s">
        <v>144</v>
      </c>
      <c r="G89" s="114">
        <f t="shared" si="1"/>
        <v>2.4276094276094278</v>
      </c>
      <c r="H89" s="87"/>
    </row>
    <row r="90" spans="1:8" ht="11.25">
      <c r="A90" s="89">
        <v>84</v>
      </c>
      <c r="B90" s="105" t="s">
        <v>66</v>
      </c>
      <c r="C90" s="91">
        <v>58</v>
      </c>
      <c r="D90" s="112"/>
      <c r="E90" s="113">
        <v>146</v>
      </c>
      <c r="F90" s="102" t="s">
        <v>144</v>
      </c>
      <c r="G90" s="114">
        <f t="shared" si="1"/>
        <v>2.5172413793103448</v>
      </c>
      <c r="H90" s="87"/>
    </row>
    <row r="91" spans="1:8" ht="11.25">
      <c r="A91" s="89">
        <v>85</v>
      </c>
      <c r="B91" s="105" t="s">
        <v>67</v>
      </c>
      <c r="C91" s="91">
        <v>44</v>
      </c>
      <c r="D91" s="112" t="s">
        <v>100</v>
      </c>
      <c r="E91" s="113">
        <v>109</v>
      </c>
      <c r="F91" s="102" t="s">
        <v>100</v>
      </c>
      <c r="G91" s="114">
        <f t="shared" si="1"/>
        <v>2.477272727272727</v>
      </c>
      <c r="H91" s="87"/>
    </row>
    <row r="92" spans="1:8" ht="11.25">
      <c r="A92" s="89">
        <v>86</v>
      </c>
      <c r="B92" s="105" t="s">
        <v>68</v>
      </c>
      <c r="C92" s="91">
        <v>85</v>
      </c>
      <c r="D92" s="112"/>
      <c r="E92" s="113">
        <v>276</v>
      </c>
      <c r="F92" s="102" t="s">
        <v>144</v>
      </c>
      <c r="G92" s="114">
        <f t="shared" si="1"/>
        <v>3.2470588235294118</v>
      </c>
      <c r="H92" s="87"/>
    </row>
    <row r="93" spans="1:8" ht="11.25">
      <c r="A93" s="89">
        <v>87</v>
      </c>
      <c r="B93" s="105" t="s">
        <v>134</v>
      </c>
      <c r="C93" s="91">
        <v>78</v>
      </c>
      <c r="D93" s="112"/>
      <c r="E93" s="113">
        <v>179</v>
      </c>
      <c r="F93" s="102" t="s">
        <v>144</v>
      </c>
      <c r="G93" s="114">
        <f t="shared" si="1"/>
        <v>2.2948717948717947</v>
      </c>
      <c r="H93" s="87"/>
    </row>
    <row r="94" spans="1:8" ht="11.25">
      <c r="A94" s="89">
        <v>88</v>
      </c>
      <c r="B94" s="105" t="s">
        <v>69</v>
      </c>
      <c r="C94" s="91">
        <v>42</v>
      </c>
      <c r="D94" s="112"/>
      <c r="E94" s="113">
        <v>151</v>
      </c>
      <c r="F94" s="102" t="s">
        <v>144</v>
      </c>
      <c r="G94" s="114">
        <f t="shared" si="1"/>
        <v>3.5952380952380953</v>
      </c>
      <c r="H94" s="87"/>
    </row>
    <row r="95" spans="1:8" ht="11.25">
      <c r="A95" s="89">
        <v>89</v>
      </c>
      <c r="B95" s="105" t="s">
        <v>70</v>
      </c>
      <c r="C95" s="91">
        <v>38</v>
      </c>
      <c r="D95" s="112"/>
      <c r="E95" s="113">
        <v>80</v>
      </c>
      <c r="F95" s="102" t="s">
        <v>144</v>
      </c>
      <c r="G95" s="114">
        <f t="shared" si="1"/>
        <v>2.1052631578947367</v>
      </c>
      <c r="H95" s="87"/>
    </row>
    <row r="96" spans="1:8" ht="11.25">
      <c r="A96" s="89">
        <v>90</v>
      </c>
      <c r="B96" s="105" t="s">
        <v>71</v>
      </c>
      <c r="C96" s="91">
        <v>54</v>
      </c>
      <c r="D96" s="112" t="s">
        <v>100</v>
      </c>
      <c r="E96" s="113">
        <v>138</v>
      </c>
      <c r="F96" s="102" t="s">
        <v>100</v>
      </c>
      <c r="G96" s="114">
        <f t="shared" si="1"/>
        <v>2.5555555555555554</v>
      </c>
      <c r="H96" s="87"/>
    </row>
    <row r="97" spans="1:8" ht="11.25">
      <c r="A97" s="89">
        <v>91</v>
      </c>
      <c r="B97" s="105" t="s">
        <v>72</v>
      </c>
      <c r="C97" s="91">
        <v>1610</v>
      </c>
      <c r="D97" s="112"/>
      <c r="E97" s="113">
        <v>5252</v>
      </c>
      <c r="F97" s="102" t="s">
        <v>144</v>
      </c>
      <c r="G97" s="114">
        <f t="shared" si="1"/>
        <v>3.262111801242236</v>
      </c>
      <c r="H97" s="87"/>
    </row>
    <row r="98" spans="1:8" ht="11.25">
      <c r="A98" s="89">
        <v>92</v>
      </c>
      <c r="B98" s="105" t="s">
        <v>135</v>
      </c>
      <c r="C98" s="91">
        <v>914</v>
      </c>
      <c r="D98" s="112"/>
      <c r="E98" s="113">
        <v>2344</v>
      </c>
      <c r="F98" s="102" t="s">
        <v>144</v>
      </c>
      <c r="G98" s="114">
        <f t="shared" si="1"/>
        <v>2.5645514223194747</v>
      </c>
      <c r="H98" s="87"/>
    </row>
    <row r="99" spans="1:8" ht="11.25">
      <c r="A99" s="89">
        <v>93</v>
      </c>
      <c r="B99" s="105" t="s">
        <v>136</v>
      </c>
      <c r="C99" s="91">
        <v>862</v>
      </c>
      <c r="D99" s="112" t="s">
        <v>100</v>
      </c>
      <c r="E99" s="113">
        <v>1683</v>
      </c>
      <c r="F99" s="102" t="s">
        <v>144</v>
      </c>
      <c r="G99" s="114">
        <f t="shared" si="1"/>
        <v>1.9524361948955917</v>
      </c>
      <c r="H99" s="87"/>
    </row>
    <row r="100" spans="1:8" ht="11.25">
      <c r="A100" s="89">
        <v>94</v>
      </c>
      <c r="B100" s="105" t="s">
        <v>137</v>
      </c>
      <c r="C100" s="91">
        <v>693</v>
      </c>
      <c r="D100" s="112" t="s">
        <v>100</v>
      </c>
      <c r="E100" s="113">
        <v>1546</v>
      </c>
      <c r="F100" s="102" t="s">
        <v>144</v>
      </c>
      <c r="G100" s="114">
        <f t="shared" si="1"/>
        <v>2.230880230880231</v>
      </c>
      <c r="H100" s="87"/>
    </row>
    <row r="101" spans="1:8" ht="11.25">
      <c r="A101" s="93">
        <v>95</v>
      </c>
      <c r="B101" s="116" t="s">
        <v>138</v>
      </c>
      <c r="C101" s="97">
        <v>1757</v>
      </c>
      <c r="D101" s="117"/>
      <c r="E101" s="118">
        <v>4294</v>
      </c>
      <c r="F101" s="119" t="s">
        <v>144</v>
      </c>
      <c r="G101" s="120">
        <f t="shared" si="1"/>
        <v>2.443938531587934</v>
      </c>
      <c r="H101" s="100"/>
    </row>
    <row r="102" spans="1:8" ht="11.25">
      <c r="A102" s="89">
        <v>971</v>
      </c>
      <c r="B102" s="105" t="s">
        <v>73</v>
      </c>
      <c r="C102" s="91">
        <v>0</v>
      </c>
      <c r="D102" s="112"/>
      <c r="E102" s="113">
        <v>0</v>
      </c>
      <c r="F102" s="102" t="s">
        <v>144</v>
      </c>
      <c r="G102" s="115" t="s">
        <v>145</v>
      </c>
      <c r="H102" s="87"/>
    </row>
    <row r="103" spans="1:8" ht="11.25">
      <c r="A103" s="89">
        <v>972</v>
      </c>
      <c r="B103" s="105" t="s">
        <v>74</v>
      </c>
      <c r="C103" s="91">
        <v>7</v>
      </c>
      <c r="D103" s="112"/>
      <c r="E103" s="113">
        <v>20</v>
      </c>
      <c r="F103" s="102" t="s">
        <v>144</v>
      </c>
      <c r="G103" s="114">
        <f t="shared" si="1"/>
        <v>2.857142857142857</v>
      </c>
      <c r="H103" s="87"/>
    </row>
    <row r="104" spans="1:8" ht="11.25">
      <c r="A104" s="89">
        <v>973</v>
      </c>
      <c r="B104" s="105" t="s">
        <v>139</v>
      </c>
      <c r="C104" s="91">
        <v>32</v>
      </c>
      <c r="D104" s="112" t="s">
        <v>100</v>
      </c>
      <c r="E104" s="113">
        <v>80</v>
      </c>
      <c r="F104" s="102" t="s">
        <v>144</v>
      </c>
      <c r="G104" s="114">
        <f t="shared" si="1"/>
        <v>2.5</v>
      </c>
      <c r="H104" s="87"/>
    </row>
    <row r="105" spans="1:8" ht="11.25">
      <c r="A105" s="93">
        <v>974</v>
      </c>
      <c r="B105" s="116" t="s">
        <v>75</v>
      </c>
      <c r="C105" s="97">
        <v>28</v>
      </c>
      <c r="D105" s="117"/>
      <c r="E105" s="118">
        <v>116</v>
      </c>
      <c r="F105" s="119" t="s">
        <v>144</v>
      </c>
      <c r="G105" s="120">
        <f t="shared" si="1"/>
        <v>4.142857142857143</v>
      </c>
      <c r="H105" s="100"/>
    </row>
    <row r="106" spans="1:7" ht="11.25">
      <c r="A106" s="104"/>
      <c r="B106" s="105"/>
      <c r="C106" s="101"/>
      <c r="D106" s="102"/>
      <c r="E106" s="86"/>
      <c r="F106" s="102"/>
      <c r="G106" s="86"/>
    </row>
    <row r="107" spans="1:8" ht="11.25">
      <c r="A107" s="121" t="s">
        <v>146</v>
      </c>
      <c r="B107" s="122"/>
      <c r="C107" s="84">
        <f>SUM(C4:C55:C58:C101)</f>
        <v>24343</v>
      </c>
      <c r="D107" s="85"/>
      <c r="E107" s="108">
        <f>SUM(E4:E55:E58:E101)</f>
        <v>62381</v>
      </c>
      <c r="F107" s="109"/>
      <c r="G107" s="110">
        <f>E107/C107</f>
        <v>2.5625847266154542</v>
      </c>
      <c r="H107" s="111"/>
    </row>
    <row r="108" spans="1:8" ht="11.25">
      <c r="A108" s="123" t="s">
        <v>147</v>
      </c>
      <c r="B108" s="124"/>
      <c r="C108" s="91">
        <f>SUM(C102:C105)</f>
        <v>67</v>
      </c>
      <c r="D108" s="92"/>
      <c r="E108" s="113">
        <f>SUM(E102:E105)</f>
        <v>216</v>
      </c>
      <c r="F108" s="102"/>
      <c r="G108" s="114">
        <f>E108/C108</f>
        <v>3.2238805970149254</v>
      </c>
      <c r="H108" s="87"/>
    </row>
    <row r="109" spans="1:8" ht="11.25">
      <c r="A109" s="125" t="s">
        <v>148</v>
      </c>
      <c r="B109" s="126"/>
      <c r="C109" s="97">
        <f>C107+C108</f>
        <v>24410</v>
      </c>
      <c r="D109" s="98"/>
      <c r="E109" s="118">
        <f>E107+E108</f>
        <v>62597</v>
      </c>
      <c r="F109" s="119"/>
      <c r="G109" s="120">
        <f>E109/C109</f>
        <v>2.5643998361327327</v>
      </c>
      <c r="H109" s="100"/>
    </row>
    <row r="110" spans="1:2" ht="11.25">
      <c r="A110" s="611" t="s">
        <v>84</v>
      </c>
      <c r="B110" s="611"/>
    </row>
  </sheetData>
  <sheetProtection/>
  <mergeCells count="9">
    <mergeCell ref="A110:B110"/>
    <mergeCell ref="C3:D3"/>
    <mergeCell ref="C57:D57"/>
    <mergeCell ref="E57:F57"/>
    <mergeCell ref="E3:F3"/>
    <mergeCell ref="A1:H1"/>
    <mergeCell ref="G57:H57"/>
    <mergeCell ref="G3:H3"/>
    <mergeCell ref="A56:B56"/>
  </mergeCells>
  <printOptions horizontalCentered="1"/>
  <pageMargins left="0.5905511811023623" right="0.5905511811023623" top="0.68" bottom="0.984251968503937" header="0.38" footer="0.5118110236220472"/>
  <pageSetup horizontalDpi="600" verticalDpi="600" orientation="portrait" paperSize="9" scale="90" r:id="rId1"/>
  <ignoredErrors>
    <ignoredError sqref="C107:E108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.7109375" style="162" customWidth="1"/>
    <col min="2" max="2" width="25.57421875" style="162" customWidth="1"/>
    <col min="3" max="3" width="11.421875" style="162" customWidth="1"/>
    <col min="4" max="4" width="3.421875" style="163" customWidth="1"/>
    <col min="5" max="16384" width="11.421875" style="162" customWidth="1"/>
  </cols>
  <sheetData>
    <row r="1" spans="1:6" ht="11.25">
      <c r="A1" s="615" t="s">
        <v>181</v>
      </c>
      <c r="B1" s="615"/>
      <c r="C1" s="615"/>
      <c r="D1" s="615"/>
      <c r="E1" s="615"/>
      <c r="F1" s="615"/>
    </row>
    <row r="2" ht="11.25">
      <c r="D2" s="162"/>
    </row>
    <row r="3" spans="3:5" ht="63" customHeight="1">
      <c r="C3" s="617" t="s">
        <v>161</v>
      </c>
      <c r="D3" s="618"/>
      <c r="E3" s="164"/>
    </row>
    <row r="4" spans="1:5" ht="11.25">
      <c r="A4" s="165">
        <v>1</v>
      </c>
      <c r="B4" s="166" t="s">
        <v>15</v>
      </c>
      <c r="C4" s="167">
        <v>5438</v>
      </c>
      <c r="D4" s="168"/>
      <c r="E4" s="88"/>
    </row>
    <row r="5" spans="1:4" ht="11.25">
      <c r="A5" s="169">
        <v>2</v>
      </c>
      <c r="B5" s="170" t="s">
        <v>16</v>
      </c>
      <c r="C5" s="167">
        <v>5469</v>
      </c>
      <c r="D5" s="168"/>
    </row>
    <row r="6" spans="1:4" ht="11.25">
      <c r="A6" s="169">
        <v>3</v>
      </c>
      <c r="B6" s="170" t="s">
        <v>17</v>
      </c>
      <c r="C6" s="167">
        <v>2512</v>
      </c>
      <c r="D6" s="168"/>
    </row>
    <row r="7" spans="1:4" ht="11.25">
      <c r="A7" s="169">
        <v>4</v>
      </c>
      <c r="B7" s="170" t="s">
        <v>101</v>
      </c>
      <c r="C7" s="167">
        <v>423</v>
      </c>
      <c r="D7" s="168"/>
    </row>
    <row r="8" spans="1:5" ht="11.25">
      <c r="A8" s="169">
        <v>5</v>
      </c>
      <c r="B8" s="170" t="s">
        <v>102</v>
      </c>
      <c r="C8" s="167">
        <v>531</v>
      </c>
      <c r="D8" s="168" t="s">
        <v>100</v>
      </c>
      <c r="E8" s="88"/>
    </row>
    <row r="9" spans="1:4" ht="11.25">
      <c r="A9" s="169">
        <v>6</v>
      </c>
      <c r="B9" s="170" t="s">
        <v>103</v>
      </c>
      <c r="C9" s="167">
        <v>3022</v>
      </c>
      <c r="D9" s="168"/>
    </row>
    <row r="10" spans="1:4" ht="11.25">
      <c r="A10" s="169">
        <v>7</v>
      </c>
      <c r="B10" s="170" t="s">
        <v>18</v>
      </c>
      <c r="C10" s="167">
        <v>1548</v>
      </c>
      <c r="D10" s="168"/>
    </row>
    <row r="11" spans="1:4" ht="11.25">
      <c r="A11" s="169">
        <v>8</v>
      </c>
      <c r="B11" s="170" t="s">
        <v>19</v>
      </c>
      <c r="C11" s="167">
        <v>1526</v>
      </c>
      <c r="D11" s="168"/>
    </row>
    <row r="12" spans="1:4" ht="11.25">
      <c r="A12" s="169">
        <v>9</v>
      </c>
      <c r="B12" s="170" t="s">
        <v>20</v>
      </c>
      <c r="C12" s="167">
        <v>807</v>
      </c>
      <c r="D12" s="168"/>
    </row>
    <row r="13" spans="1:4" ht="11.25">
      <c r="A13" s="169">
        <v>10</v>
      </c>
      <c r="B13" s="170" t="s">
        <v>21</v>
      </c>
      <c r="C13" s="167">
        <v>1697</v>
      </c>
      <c r="D13" s="168"/>
    </row>
    <row r="14" spans="1:4" ht="11.25">
      <c r="A14" s="169">
        <v>11</v>
      </c>
      <c r="B14" s="170" t="s">
        <v>22</v>
      </c>
      <c r="C14" s="167">
        <v>1438</v>
      </c>
      <c r="D14" s="168"/>
    </row>
    <row r="15" spans="1:4" ht="11.25">
      <c r="A15" s="169">
        <v>12</v>
      </c>
      <c r="B15" s="170" t="s">
        <v>23</v>
      </c>
      <c r="C15" s="167">
        <v>1681</v>
      </c>
      <c r="D15" s="168"/>
    </row>
    <row r="16" spans="1:4" ht="11.25">
      <c r="A16" s="169">
        <v>13</v>
      </c>
      <c r="B16" s="170" t="s">
        <v>104</v>
      </c>
      <c r="C16" s="167">
        <v>5902</v>
      </c>
      <c r="D16" s="168"/>
    </row>
    <row r="17" spans="1:4" ht="11.25">
      <c r="A17" s="169">
        <v>14</v>
      </c>
      <c r="B17" s="170" t="s">
        <v>24</v>
      </c>
      <c r="C17" s="167">
        <v>5704</v>
      </c>
      <c r="D17" s="168"/>
    </row>
    <row r="18" spans="1:4" ht="11.25">
      <c r="A18" s="169">
        <v>15</v>
      </c>
      <c r="B18" s="170" t="s">
        <v>25</v>
      </c>
      <c r="C18" s="167">
        <v>876</v>
      </c>
      <c r="D18" s="168" t="s">
        <v>100</v>
      </c>
    </row>
    <row r="19" spans="1:4" ht="11.25">
      <c r="A19" s="169">
        <v>16</v>
      </c>
      <c r="B19" s="170" t="s">
        <v>26</v>
      </c>
      <c r="C19" s="167">
        <v>1897</v>
      </c>
      <c r="D19" s="168"/>
    </row>
    <row r="20" spans="1:4" ht="11.25">
      <c r="A20" s="169">
        <v>17</v>
      </c>
      <c r="B20" s="170" t="s">
        <v>105</v>
      </c>
      <c r="C20" s="167">
        <v>3743</v>
      </c>
      <c r="D20" s="168"/>
    </row>
    <row r="21" spans="1:4" ht="11.25">
      <c r="A21" s="169">
        <v>18</v>
      </c>
      <c r="B21" s="170" t="s">
        <v>27</v>
      </c>
      <c r="C21" s="167">
        <v>2702</v>
      </c>
      <c r="D21" s="168"/>
    </row>
    <row r="22" spans="1:4" ht="11.25">
      <c r="A22" s="169">
        <v>19</v>
      </c>
      <c r="B22" s="170" t="s">
        <v>28</v>
      </c>
      <c r="C22" s="167">
        <v>1311</v>
      </c>
      <c r="D22" s="168"/>
    </row>
    <row r="23" spans="1:4" ht="11.25">
      <c r="A23" s="169" t="s">
        <v>8</v>
      </c>
      <c r="B23" s="170" t="s">
        <v>29</v>
      </c>
      <c r="C23" s="167">
        <v>263</v>
      </c>
      <c r="D23" s="168"/>
    </row>
    <row r="24" spans="1:4" ht="11.25">
      <c r="A24" s="169" t="s">
        <v>76</v>
      </c>
      <c r="B24" s="170" t="s">
        <v>106</v>
      </c>
      <c r="C24" s="167">
        <v>392</v>
      </c>
      <c r="D24" s="168"/>
    </row>
    <row r="25" spans="1:4" ht="11.25">
      <c r="A25" s="169">
        <v>21</v>
      </c>
      <c r="B25" s="170" t="s">
        <v>107</v>
      </c>
      <c r="C25" s="167">
        <v>4563</v>
      </c>
      <c r="D25" s="168"/>
    </row>
    <row r="26" spans="1:4" ht="11.25">
      <c r="A26" s="169">
        <v>22</v>
      </c>
      <c r="B26" s="170" t="s">
        <v>108</v>
      </c>
      <c r="C26" s="167">
        <v>4742</v>
      </c>
      <c r="D26" s="168"/>
    </row>
    <row r="27" spans="1:4" ht="11.25">
      <c r="A27" s="169">
        <v>23</v>
      </c>
      <c r="B27" s="170" t="s">
        <v>30</v>
      </c>
      <c r="C27" s="167">
        <v>666</v>
      </c>
      <c r="D27" s="168"/>
    </row>
    <row r="28" spans="1:4" ht="11.25">
      <c r="A28" s="169">
        <v>24</v>
      </c>
      <c r="B28" s="170" t="s">
        <v>31</v>
      </c>
      <c r="C28" s="167">
        <v>1712</v>
      </c>
      <c r="D28" s="168"/>
    </row>
    <row r="29" spans="1:4" ht="11.25">
      <c r="A29" s="169">
        <v>25</v>
      </c>
      <c r="B29" s="170" t="s">
        <v>32</v>
      </c>
      <c r="C29" s="167">
        <v>5816</v>
      </c>
      <c r="D29" s="168"/>
    </row>
    <row r="30" spans="1:4" ht="11.25">
      <c r="A30" s="169">
        <v>26</v>
      </c>
      <c r="B30" s="170" t="s">
        <v>33</v>
      </c>
      <c r="C30" s="167">
        <v>3528</v>
      </c>
      <c r="D30" s="168"/>
    </row>
    <row r="31" spans="1:4" ht="11.25">
      <c r="A31" s="169">
        <v>27</v>
      </c>
      <c r="B31" s="170" t="s">
        <v>34</v>
      </c>
      <c r="C31" s="167">
        <v>4964</v>
      </c>
      <c r="D31" s="168"/>
    </row>
    <row r="32" spans="1:4" ht="11.25">
      <c r="A32" s="169">
        <v>28</v>
      </c>
      <c r="B32" s="170" t="s">
        <v>109</v>
      </c>
      <c r="C32" s="167">
        <v>3123</v>
      </c>
      <c r="D32" s="168"/>
    </row>
    <row r="33" spans="1:4" ht="11.25">
      <c r="A33" s="169">
        <v>29</v>
      </c>
      <c r="B33" s="170" t="s">
        <v>35</v>
      </c>
      <c r="C33" s="167">
        <v>5598</v>
      </c>
      <c r="D33" s="168"/>
    </row>
    <row r="34" spans="1:4" ht="11.25">
      <c r="A34" s="169">
        <v>30</v>
      </c>
      <c r="B34" s="170" t="s">
        <v>36</v>
      </c>
      <c r="C34" s="167">
        <v>2023</v>
      </c>
      <c r="D34" s="168"/>
    </row>
    <row r="35" spans="1:4" ht="11.25">
      <c r="A35" s="169">
        <v>31</v>
      </c>
      <c r="B35" s="170" t="s">
        <v>110</v>
      </c>
      <c r="C35" s="167">
        <v>7753</v>
      </c>
      <c r="D35" s="168"/>
    </row>
    <row r="36" spans="1:4" ht="11.25">
      <c r="A36" s="169">
        <v>32</v>
      </c>
      <c r="B36" s="170" t="s">
        <v>37</v>
      </c>
      <c r="C36" s="167">
        <v>1081</v>
      </c>
      <c r="D36" s="168"/>
    </row>
    <row r="37" spans="1:4" ht="11.25">
      <c r="A37" s="169">
        <v>33</v>
      </c>
      <c r="B37" s="170" t="s">
        <v>38</v>
      </c>
      <c r="C37" s="167">
        <v>9215</v>
      </c>
      <c r="D37" s="168"/>
    </row>
    <row r="38" spans="1:4" ht="11.25">
      <c r="A38" s="169">
        <v>34</v>
      </c>
      <c r="B38" s="170" t="s">
        <v>39</v>
      </c>
      <c r="C38" s="167">
        <v>3743</v>
      </c>
      <c r="D38" s="168"/>
    </row>
    <row r="39" spans="1:4" ht="11.25">
      <c r="A39" s="169">
        <v>35</v>
      </c>
      <c r="B39" s="170" t="s">
        <v>111</v>
      </c>
      <c r="C39" s="167">
        <v>8639</v>
      </c>
      <c r="D39" s="168"/>
    </row>
    <row r="40" spans="1:4" ht="11.25">
      <c r="A40" s="169">
        <v>36</v>
      </c>
      <c r="B40" s="170" t="s">
        <v>40</v>
      </c>
      <c r="C40" s="167">
        <v>1897</v>
      </c>
      <c r="D40" s="168"/>
    </row>
    <row r="41" spans="1:4" ht="11.25">
      <c r="A41" s="169">
        <v>37</v>
      </c>
      <c r="B41" s="170" t="s">
        <v>112</v>
      </c>
      <c r="C41" s="167">
        <v>5195</v>
      </c>
      <c r="D41" s="168"/>
    </row>
    <row r="42" spans="1:4" ht="11.25">
      <c r="A42" s="169">
        <v>38</v>
      </c>
      <c r="B42" s="170" t="s">
        <v>41</v>
      </c>
      <c r="C42" s="167">
        <v>11402</v>
      </c>
      <c r="D42" s="168"/>
    </row>
    <row r="43" spans="1:4" ht="11.25">
      <c r="A43" s="169">
        <v>39</v>
      </c>
      <c r="B43" s="170" t="s">
        <v>42</v>
      </c>
      <c r="C43" s="167">
        <v>2257</v>
      </c>
      <c r="D43" s="168"/>
    </row>
    <row r="44" spans="1:4" ht="11.25">
      <c r="A44" s="169">
        <v>40</v>
      </c>
      <c r="B44" s="170" t="s">
        <v>43</v>
      </c>
      <c r="C44" s="167">
        <v>1762</v>
      </c>
      <c r="D44" s="168"/>
    </row>
    <row r="45" spans="1:4" ht="11.25">
      <c r="A45" s="169">
        <v>41</v>
      </c>
      <c r="B45" s="170" t="s">
        <v>113</v>
      </c>
      <c r="C45" s="167">
        <v>2632</v>
      </c>
      <c r="D45" s="168"/>
    </row>
    <row r="46" spans="1:4" ht="11.25">
      <c r="A46" s="169">
        <v>42</v>
      </c>
      <c r="B46" s="170" t="s">
        <v>44</v>
      </c>
      <c r="C46" s="167">
        <v>5476</v>
      </c>
      <c r="D46" s="168"/>
    </row>
    <row r="47" spans="1:4" ht="11.25">
      <c r="A47" s="169">
        <v>43</v>
      </c>
      <c r="B47" s="170" t="s">
        <v>114</v>
      </c>
      <c r="C47" s="167">
        <v>1377</v>
      </c>
      <c r="D47" s="168" t="s">
        <v>100</v>
      </c>
    </row>
    <row r="48" spans="1:4" ht="11.25">
      <c r="A48" s="169">
        <v>44</v>
      </c>
      <c r="B48" s="170" t="s">
        <v>115</v>
      </c>
      <c r="C48" s="167">
        <v>13563</v>
      </c>
      <c r="D48" s="168"/>
    </row>
    <row r="49" spans="1:4" ht="11.25">
      <c r="A49" s="169">
        <v>45</v>
      </c>
      <c r="B49" s="170" t="s">
        <v>45</v>
      </c>
      <c r="C49" s="167">
        <v>5900</v>
      </c>
      <c r="D49" s="168"/>
    </row>
    <row r="50" spans="1:4" ht="11.25">
      <c r="A50" s="169">
        <v>46</v>
      </c>
      <c r="B50" s="170" t="s">
        <v>46</v>
      </c>
      <c r="C50" s="167">
        <v>922</v>
      </c>
      <c r="D50" s="168"/>
    </row>
    <row r="51" spans="1:4" ht="11.25">
      <c r="A51" s="169">
        <v>47</v>
      </c>
      <c r="B51" s="170" t="s">
        <v>116</v>
      </c>
      <c r="C51" s="167">
        <v>1527</v>
      </c>
      <c r="D51" s="168"/>
    </row>
    <row r="52" spans="1:4" ht="11.25">
      <c r="A52" s="169">
        <v>48</v>
      </c>
      <c r="B52" s="170" t="s">
        <v>47</v>
      </c>
      <c r="C52" s="167">
        <v>293</v>
      </c>
      <c r="D52" s="168"/>
    </row>
    <row r="53" spans="1:4" ht="11.25">
      <c r="A53" s="169">
        <v>49</v>
      </c>
      <c r="B53" s="170" t="s">
        <v>117</v>
      </c>
      <c r="C53" s="167">
        <v>7021</v>
      </c>
      <c r="D53" s="168" t="s">
        <v>100</v>
      </c>
    </row>
    <row r="54" spans="1:4" ht="11.25">
      <c r="A54" s="169">
        <v>50</v>
      </c>
      <c r="B54" s="170" t="s">
        <v>48</v>
      </c>
      <c r="C54" s="167">
        <v>4729</v>
      </c>
      <c r="D54" s="168"/>
    </row>
    <row r="55" spans="1:4" ht="11.25">
      <c r="A55" s="171">
        <v>51</v>
      </c>
      <c r="B55" s="172" t="s">
        <v>49</v>
      </c>
      <c r="C55" s="173">
        <v>3629</v>
      </c>
      <c r="D55" s="174"/>
    </row>
    <row r="56" spans="1:4" ht="11.25">
      <c r="A56" s="616" t="s">
        <v>84</v>
      </c>
      <c r="B56" s="616"/>
      <c r="C56" s="176"/>
      <c r="D56" s="177"/>
    </row>
    <row r="57" spans="1:4" ht="11.25">
      <c r="A57" s="175"/>
      <c r="B57" s="175"/>
      <c r="C57" s="176"/>
      <c r="D57" s="177"/>
    </row>
    <row r="58" spans="1:4" ht="63" customHeight="1">
      <c r="A58" s="178"/>
      <c r="B58" s="179"/>
      <c r="C58" s="617" t="s">
        <v>161</v>
      </c>
      <c r="D58" s="618"/>
    </row>
    <row r="59" spans="1:4" ht="11.25">
      <c r="A59" s="165">
        <v>52</v>
      </c>
      <c r="B59" s="166" t="s">
        <v>118</v>
      </c>
      <c r="C59" s="180">
        <v>1797</v>
      </c>
      <c r="D59" s="168"/>
    </row>
    <row r="60" spans="1:4" ht="11.25">
      <c r="A60" s="169">
        <v>53</v>
      </c>
      <c r="B60" s="170" t="s">
        <v>50</v>
      </c>
      <c r="C60" s="180">
        <v>2636.352553542352</v>
      </c>
      <c r="D60" s="168" t="s">
        <v>100</v>
      </c>
    </row>
    <row r="61" spans="1:4" ht="11.25">
      <c r="A61" s="169">
        <v>54</v>
      </c>
      <c r="B61" s="170" t="s">
        <v>119</v>
      </c>
      <c r="C61" s="180">
        <v>5424</v>
      </c>
      <c r="D61" s="168"/>
    </row>
    <row r="62" spans="1:4" ht="11.25">
      <c r="A62" s="169">
        <v>55</v>
      </c>
      <c r="B62" s="170" t="s">
        <v>51</v>
      </c>
      <c r="C62" s="180">
        <v>1543</v>
      </c>
      <c r="D62" s="168"/>
    </row>
    <row r="63" spans="1:4" ht="11.25">
      <c r="A63" s="169">
        <v>56</v>
      </c>
      <c r="B63" s="170" t="s">
        <v>52</v>
      </c>
      <c r="C63" s="180">
        <v>5003</v>
      </c>
      <c r="D63" s="168"/>
    </row>
    <row r="64" spans="1:4" ht="11.25">
      <c r="A64" s="169">
        <v>57</v>
      </c>
      <c r="B64" s="170" t="s">
        <v>53</v>
      </c>
      <c r="C64" s="180">
        <v>8155</v>
      </c>
      <c r="D64" s="168"/>
    </row>
    <row r="65" spans="1:4" ht="11.25">
      <c r="A65" s="169">
        <v>58</v>
      </c>
      <c r="B65" s="170" t="s">
        <v>54</v>
      </c>
      <c r="C65" s="180">
        <v>1473</v>
      </c>
      <c r="D65" s="168" t="s">
        <v>100</v>
      </c>
    </row>
    <row r="66" spans="1:4" ht="11.25">
      <c r="A66" s="169">
        <v>59</v>
      </c>
      <c r="B66" s="170" t="s">
        <v>55</v>
      </c>
      <c r="C66" s="180">
        <v>15210</v>
      </c>
      <c r="D66" s="168" t="s">
        <v>100</v>
      </c>
    </row>
    <row r="67" spans="1:4" ht="11.25">
      <c r="A67" s="169">
        <v>60</v>
      </c>
      <c r="B67" s="170" t="s">
        <v>56</v>
      </c>
      <c r="C67" s="180">
        <v>6188</v>
      </c>
      <c r="D67" s="168" t="s">
        <v>100</v>
      </c>
    </row>
    <row r="68" spans="1:4" ht="11.25">
      <c r="A68" s="169">
        <v>61</v>
      </c>
      <c r="B68" s="170" t="s">
        <v>57</v>
      </c>
      <c r="C68" s="180">
        <v>1915</v>
      </c>
      <c r="D68" s="168"/>
    </row>
    <row r="69" spans="1:4" ht="11.25">
      <c r="A69" s="169">
        <v>62</v>
      </c>
      <c r="B69" s="170" t="s">
        <v>120</v>
      </c>
      <c r="C69" s="180">
        <v>8952</v>
      </c>
      <c r="D69" s="168"/>
    </row>
    <row r="70" spans="1:4" ht="11.25">
      <c r="A70" s="169">
        <v>63</v>
      </c>
      <c r="B70" s="170" t="s">
        <v>121</v>
      </c>
      <c r="C70" s="180">
        <v>4439</v>
      </c>
      <c r="D70" s="168"/>
    </row>
    <row r="71" spans="1:4" ht="11.25">
      <c r="A71" s="169">
        <v>64</v>
      </c>
      <c r="B71" s="170" t="s">
        <v>122</v>
      </c>
      <c r="C71" s="180">
        <v>2783</v>
      </c>
      <c r="D71" s="168"/>
    </row>
    <row r="72" spans="1:4" ht="11.25">
      <c r="A72" s="169">
        <v>65</v>
      </c>
      <c r="B72" s="170" t="s">
        <v>123</v>
      </c>
      <c r="C72" s="180">
        <v>794</v>
      </c>
      <c r="D72" s="168"/>
    </row>
    <row r="73" spans="1:4" ht="11.25">
      <c r="A73" s="169">
        <v>66</v>
      </c>
      <c r="B73" s="170" t="s">
        <v>124</v>
      </c>
      <c r="C73" s="180">
        <v>1307</v>
      </c>
      <c r="D73" s="168"/>
    </row>
    <row r="74" spans="1:4" ht="11.25">
      <c r="A74" s="169">
        <v>67</v>
      </c>
      <c r="B74" s="170" t="s">
        <v>125</v>
      </c>
      <c r="C74" s="180">
        <v>9936</v>
      </c>
      <c r="D74" s="168"/>
    </row>
    <row r="75" spans="1:4" ht="11.25">
      <c r="A75" s="169">
        <v>68</v>
      </c>
      <c r="B75" s="170" t="s">
        <v>126</v>
      </c>
      <c r="C75" s="180">
        <v>4950</v>
      </c>
      <c r="D75" s="168"/>
    </row>
    <row r="76" spans="1:4" ht="11.25">
      <c r="A76" s="169">
        <v>69</v>
      </c>
      <c r="B76" s="170" t="s">
        <v>58</v>
      </c>
      <c r="C76" s="180">
        <v>13931</v>
      </c>
      <c r="D76" s="168"/>
    </row>
    <row r="77" spans="1:4" ht="11.25">
      <c r="A77" s="169">
        <v>70</v>
      </c>
      <c r="B77" s="170" t="s">
        <v>127</v>
      </c>
      <c r="C77" s="180">
        <v>2753</v>
      </c>
      <c r="D77" s="168"/>
    </row>
    <row r="78" spans="1:4" ht="11.25">
      <c r="A78" s="169">
        <v>71</v>
      </c>
      <c r="B78" s="170" t="s">
        <v>128</v>
      </c>
      <c r="C78" s="180">
        <v>4555</v>
      </c>
      <c r="D78" s="168"/>
    </row>
    <row r="79" spans="1:4" ht="11.25">
      <c r="A79" s="169">
        <v>72</v>
      </c>
      <c r="B79" s="170" t="s">
        <v>59</v>
      </c>
      <c r="C79" s="180">
        <v>5596</v>
      </c>
      <c r="D79" s="168"/>
    </row>
    <row r="80" spans="1:4" ht="11.25">
      <c r="A80" s="169">
        <v>73</v>
      </c>
      <c r="B80" s="170" t="s">
        <v>60</v>
      </c>
      <c r="C80" s="180">
        <v>3415</v>
      </c>
      <c r="D80" s="168"/>
    </row>
    <row r="81" spans="1:4" ht="11.25">
      <c r="A81" s="169">
        <v>74</v>
      </c>
      <c r="B81" s="170" t="s">
        <v>129</v>
      </c>
      <c r="C81" s="180">
        <v>5137</v>
      </c>
      <c r="D81" s="168"/>
    </row>
    <row r="82" spans="1:4" ht="11.25">
      <c r="A82" s="169">
        <v>75</v>
      </c>
      <c r="B82" s="170" t="s">
        <v>61</v>
      </c>
      <c r="C82" s="180">
        <v>3456</v>
      </c>
      <c r="D82" s="168"/>
    </row>
    <row r="83" spans="1:4" ht="11.25">
      <c r="A83" s="169">
        <v>76</v>
      </c>
      <c r="B83" s="170" t="s">
        <v>130</v>
      </c>
      <c r="C83" s="180">
        <v>9800</v>
      </c>
      <c r="D83" s="168"/>
    </row>
    <row r="84" spans="1:4" ht="11.25">
      <c r="A84" s="169">
        <v>77</v>
      </c>
      <c r="B84" s="170" t="s">
        <v>131</v>
      </c>
      <c r="C84" s="180">
        <v>9026</v>
      </c>
      <c r="D84" s="168"/>
    </row>
    <row r="85" spans="1:4" ht="11.25">
      <c r="A85" s="169">
        <v>78</v>
      </c>
      <c r="B85" s="170" t="s">
        <v>62</v>
      </c>
      <c r="C85" s="180">
        <v>8246</v>
      </c>
      <c r="D85" s="168"/>
    </row>
    <row r="86" spans="1:4" ht="11.25">
      <c r="A86" s="169">
        <v>79</v>
      </c>
      <c r="B86" s="170" t="s">
        <v>132</v>
      </c>
      <c r="C86" s="180">
        <v>2936</v>
      </c>
      <c r="D86" s="168"/>
    </row>
    <row r="87" spans="1:4" ht="11.25">
      <c r="A87" s="169">
        <v>80</v>
      </c>
      <c r="B87" s="170" t="s">
        <v>63</v>
      </c>
      <c r="C87" s="180">
        <v>4415</v>
      </c>
      <c r="D87" s="168"/>
    </row>
    <row r="88" spans="1:4" ht="11.25">
      <c r="A88" s="169">
        <v>81</v>
      </c>
      <c r="B88" s="170" t="s">
        <v>64</v>
      </c>
      <c r="C88" s="180">
        <v>1444</v>
      </c>
      <c r="D88" s="168"/>
    </row>
    <row r="89" spans="1:4" ht="11.25">
      <c r="A89" s="169">
        <v>82</v>
      </c>
      <c r="B89" s="170" t="s">
        <v>133</v>
      </c>
      <c r="C89" s="180">
        <v>1153</v>
      </c>
      <c r="D89" s="168"/>
    </row>
    <row r="90" spans="1:4" ht="11.25">
      <c r="A90" s="169">
        <v>83</v>
      </c>
      <c r="B90" s="170" t="s">
        <v>65</v>
      </c>
      <c r="C90" s="180">
        <v>2989</v>
      </c>
      <c r="D90" s="168"/>
    </row>
    <row r="91" spans="1:4" ht="11.25">
      <c r="A91" s="169">
        <v>84</v>
      </c>
      <c r="B91" s="170" t="s">
        <v>66</v>
      </c>
      <c r="C91" s="180">
        <v>1692</v>
      </c>
      <c r="D91" s="168"/>
    </row>
    <row r="92" spans="1:4" ht="11.25">
      <c r="A92" s="169">
        <v>85</v>
      </c>
      <c r="B92" s="170" t="s">
        <v>67</v>
      </c>
      <c r="C92" s="180">
        <v>6363</v>
      </c>
      <c r="D92" s="168"/>
    </row>
    <row r="93" spans="1:4" ht="11.25">
      <c r="A93" s="169">
        <v>86</v>
      </c>
      <c r="B93" s="170" t="s">
        <v>68</v>
      </c>
      <c r="C93" s="180">
        <v>3063</v>
      </c>
      <c r="D93" s="168"/>
    </row>
    <row r="94" spans="1:4" ht="11.25">
      <c r="A94" s="169">
        <v>87</v>
      </c>
      <c r="B94" s="170" t="s">
        <v>134</v>
      </c>
      <c r="C94" s="180">
        <v>2490</v>
      </c>
      <c r="D94" s="168"/>
    </row>
    <row r="95" spans="1:4" ht="11.25">
      <c r="A95" s="169">
        <v>88</v>
      </c>
      <c r="B95" s="170" t="s">
        <v>69</v>
      </c>
      <c r="C95" s="180">
        <v>3241</v>
      </c>
      <c r="D95" s="168"/>
    </row>
    <row r="96" spans="1:4" ht="11.25">
      <c r="A96" s="169">
        <v>89</v>
      </c>
      <c r="B96" s="170" t="s">
        <v>70</v>
      </c>
      <c r="C96" s="180">
        <v>2191</v>
      </c>
      <c r="D96" s="168"/>
    </row>
    <row r="97" spans="1:4" ht="11.25">
      <c r="A97" s="169">
        <v>90</v>
      </c>
      <c r="B97" s="170" t="s">
        <v>71</v>
      </c>
      <c r="C97" s="180">
        <v>1176.5278026625087</v>
      </c>
      <c r="D97" s="168" t="s">
        <v>100</v>
      </c>
    </row>
    <row r="98" spans="1:4" ht="11.25">
      <c r="A98" s="169">
        <v>91</v>
      </c>
      <c r="B98" s="170" t="s">
        <v>72</v>
      </c>
      <c r="C98" s="180">
        <v>9461</v>
      </c>
      <c r="D98" s="168"/>
    </row>
    <row r="99" spans="1:4" ht="11.25">
      <c r="A99" s="169">
        <v>92</v>
      </c>
      <c r="B99" s="170" t="s">
        <v>135</v>
      </c>
      <c r="C99" s="180">
        <v>5870</v>
      </c>
      <c r="D99" s="168"/>
    </row>
    <row r="100" spans="1:4" ht="11.25">
      <c r="A100" s="169">
        <v>93</v>
      </c>
      <c r="B100" s="170" t="s">
        <v>136</v>
      </c>
      <c r="C100" s="180">
        <v>5584</v>
      </c>
      <c r="D100" s="168"/>
    </row>
    <row r="101" spans="1:4" ht="11.25">
      <c r="A101" s="169">
        <v>94</v>
      </c>
      <c r="B101" s="170" t="s">
        <v>137</v>
      </c>
      <c r="C101" s="180">
        <v>4843</v>
      </c>
      <c r="D101" s="168"/>
    </row>
    <row r="102" spans="1:4" ht="11.25">
      <c r="A102" s="171">
        <v>95</v>
      </c>
      <c r="B102" s="172" t="s">
        <v>138</v>
      </c>
      <c r="C102" s="181">
        <v>7687</v>
      </c>
      <c r="D102" s="174"/>
    </row>
    <row r="103" spans="1:4" ht="11.25">
      <c r="A103" s="169">
        <v>971</v>
      </c>
      <c r="B103" s="170" t="s">
        <v>73</v>
      </c>
      <c r="C103" s="180">
        <v>492</v>
      </c>
      <c r="D103" s="168"/>
    </row>
    <row r="104" spans="1:4" ht="11.25">
      <c r="A104" s="169">
        <v>972</v>
      </c>
      <c r="B104" s="170" t="s">
        <v>74</v>
      </c>
      <c r="C104" s="180">
        <v>272</v>
      </c>
      <c r="D104" s="168"/>
    </row>
    <row r="105" spans="1:4" ht="11.25">
      <c r="A105" s="169">
        <v>973</v>
      </c>
      <c r="B105" s="170" t="s">
        <v>139</v>
      </c>
      <c r="C105" s="180">
        <v>154</v>
      </c>
      <c r="D105" s="168" t="s">
        <v>100</v>
      </c>
    </row>
    <row r="106" spans="1:4" ht="11.25">
      <c r="A106" s="171">
        <v>974</v>
      </c>
      <c r="B106" s="172" t="s">
        <v>75</v>
      </c>
      <c r="C106" s="181">
        <v>956</v>
      </c>
      <c r="D106" s="174"/>
    </row>
    <row r="107" spans="1:4" ht="11.25">
      <c r="A107" s="178"/>
      <c r="B107" s="179"/>
      <c r="C107" s="176"/>
      <c r="D107" s="177"/>
    </row>
    <row r="108" spans="1:4" ht="11.25">
      <c r="A108" s="182" t="s">
        <v>162</v>
      </c>
      <c r="B108" s="183"/>
      <c r="C108" s="184">
        <f>SUM(C4:D102)</f>
        <v>400648.88035620487</v>
      </c>
      <c r="D108" s="185"/>
    </row>
    <row r="109" spans="1:4" ht="11.25">
      <c r="A109" s="186" t="s">
        <v>95</v>
      </c>
      <c r="B109" s="187"/>
      <c r="C109" s="180">
        <f>SUM(C103:C106)</f>
        <v>1874</v>
      </c>
      <c r="D109" s="188"/>
    </row>
    <row r="110" spans="1:4" ht="11.25">
      <c r="A110" s="189" t="s">
        <v>79</v>
      </c>
      <c r="B110" s="190"/>
      <c r="C110" s="181">
        <f>SUM(C108:C109)</f>
        <v>402522.88035620487</v>
      </c>
      <c r="D110" s="191"/>
    </row>
    <row r="111" spans="1:2" ht="11.25">
      <c r="A111" s="616" t="s">
        <v>84</v>
      </c>
      <c r="B111" s="616"/>
    </row>
  </sheetData>
  <sheetProtection/>
  <mergeCells count="5">
    <mergeCell ref="A1:F1"/>
    <mergeCell ref="A56:B56"/>
    <mergeCell ref="A111:B111"/>
    <mergeCell ref="C3:D3"/>
    <mergeCell ref="C58:D58"/>
  </mergeCells>
  <printOptions horizontalCentered="1"/>
  <pageMargins left="0.5905511811023623" right="0.5905511811023623" top="0.68" bottom="0.984251968503937" header="0.38" footer="0.5118110236220472"/>
  <pageSetup horizontalDpi="600" verticalDpi="600" orientation="portrait" paperSize="9" scale="90" r:id="rId1"/>
  <ignoredErrors>
    <ignoredError sqref="C109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2" ht="11.25">
      <c r="A1" s="192"/>
      <c r="B1" s="195" t="s">
        <v>182</v>
      </c>
    </row>
    <row r="2" spans="1:7" s="196" customFormat="1" ht="12.75" customHeight="1">
      <c r="A2" s="195"/>
      <c r="C2" s="193"/>
      <c r="D2" s="193"/>
      <c r="E2" s="193"/>
      <c r="F2" s="193"/>
      <c r="G2" s="193"/>
    </row>
    <row r="3" spans="1:7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</row>
    <row r="4" spans="1:7" s="199" customFormat="1" ht="11.25">
      <c r="A4" s="200">
        <v>1</v>
      </c>
      <c r="B4" s="201" t="s">
        <v>15</v>
      </c>
      <c r="C4" s="202">
        <v>1413</v>
      </c>
      <c r="D4" s="202">
        <v>1474</v>
      </c>
      <c r="E4" s="202">
        <v>1455</v>
      </c>
      <c r="F4" s="202">
        <v>1564</v>
      </c>
      <c r="G4" s="202">
        <v>1625</v>
      </c>
    </row>
    <row r="5" spans="1:7" s="199" customFormat="1" ht="11.25">
      <c r="A5" s="200">
        <v>2</v>
      </c>
      <c r="B5" s="203" t="s">
        <v>16</v>
      </c>
      <c r="C5" s="202">
        <v>753</v>
      </c>
      <c r="D5" s="202">
        <v>597</v>
      </c>
      <c r="E5" s="202">
        <v>521</v>
      </c>
      <c r="F5" s="202">
        <v>509</v>
      </c>
      <c r="G5" s="202">
        <v>369</v>
      </c>
    </row>
    <row r="6" spans="1:7" s="199" customFormat="1" ht="11.25">
      <c r="A6" s="200">
        <v>3</v>
      </c>
      <c r="B6" s="203" t="s">
        <v>17</v>
      </c>
      <c r="C6" s="202">
        <v>658</v>
      </c>
      <c r="D6" s="202">
        <v>426</v>
      </c>
      <c r="E6" s="202">
        <v>471</v>
      </c>
      <c r="F6" s="202">
        <v>522</v>
      </c>
      <c r="G6" s="202">
        <v>546</v>
      </c>
    </row>
    <row r="7" spans="1:7" s="199" customFormat="1" ht="11.25">
      <c r="A7" s="200">
        <v>4</v>
      </c>
      <c r="B7" s="203" t="s">
        <v>101</v>
      </c>
      <c r="C7" s="202">
        <v>674</v>
      </c>
      <c r="D7" s="202">
        <v>728</v>
      </c>
      <c r="E7" s="202">
        <v>840</v>
      </c>
      <c r="F7" s="202">
        <v>783</v>
      </c>
      <c r="G7" s="202">
        <v>825</v>
      </c>
    </row>
    <row r="8" spans="1:7" s="199" customFormat="1" ht="11.25">
      <c r="A8" s="200">
        <v>5</v>
      </c>
      <c r="B8" s="203" t="s">
        <v>102</v>
      </c>
      <c r="C8" s="202">
        <v>400</v>
      </c>
      <c r="D8" s="202">
        <v>501</v>
      </c>
      <c r="E8" s="202">
        <v>505</v>
      </c>
      <c r="F8" s="202">
        <v>614</v>
      </c>
      <c r="G8" s="202">
        <v>614</v>
      </c>
    </row>
    <row r="9" spans="1:7" s="199" customFormat="1" ht="11.25">
      <c r="A9" s="200">
        <v>6</v>
      </c>
      <c r="B9" s="203" t="s">
        <v>103</v>
      </c>
      <c r="C9" s="202">
        <v>5259</v>
      </c>
      <c r="D9" s="202">
        <v>5932</v>
      </c>
      <c r="E9" s="202">
        <v>6078</v>
      </c>
      <c r="F9" s="202">
        <v>5571</v>
      </c>
      <c r="G9" s="202">
        <v>5642</v>
      </c>
    </row>
    <row r="10" spans="1:7" s="199" customFormat="1" ht="11.25">
      <c r="A10" s="200">
        <v>7</v>
      </c>
      <c r="B10" s="203" t="s">
        <v>18</v>
      </c>
      <c r="C10" s="202">
        <v>704</v>
      </c>
      <c r="D10" s="202">
        <v>631</v>
      </c>
      <c r="E10" s="202">
        <v>832</v>
      </c>
      <c r="F10" s="202">
        <v>832</v>
      </c>
      <c r="G10" s="202">
        <v>791</v>
      </c>
    </row>
    <row r="11" spans="1:7" s="199" customFormat="1" ht="11.25">
      <c r="A11" s="200">
        <v>8</v>
      </c>
      <c r="B11" s="203" t="s">
        <v>19</v>
      </c>
      <c r="C11" s="202">
        <v>483</v>
      </c>
      <c r="D11" s="202">
        <v>485</v>
      </c>
      <c r="E11" s="202">
        <v>555</v>
      </c>
      <c r="F11" s="202">
        <v>522</v>
      </c>
      <c r="G11" s="202">
        <v>532</v>
      </c>
    </row>
    <row r="12" spans="1:7" s="199" customFormat="1" ht="11.25">
      <c r="A12" s="200">
        <v>9</v>
      </c>
      <c r="B12" s="203" t="s">
        <v>20</v>
      </c>
      <c r="C12" s="202">
        <v>353</v>
      </c>
      <c r="D12" s="202">
        <v>388</v>
      </c>
      <c r="E12" s="202">
        <v>419</v>
      </c>
      <c r="F12" s="202">
        <v>484</v>
      </c>
      <c r="G12" s="202">
        <v>344</v>
      </c>
    </row>
    <row r="13" spans="1:7" s="199" customFormat="1" ht="11.25">
      <c r="A13" s="200">
        <v>10</v>
      </c>
      <c r="B13" s="203" t="s">
        <v>21</v>
      </c>
      <c r="C13" s="202">
        <v>1112</v>
      </c>
      <c r="D13" s="202">
        <v>1198</v>
      </c>
      <c r="E13" s="202">
        <v>1190</v>
      </c>
      <c r="F13" s="202">
        <v>1272.0072364305893</v>
      </c>
      <c r="G13" s="202">
        <v>808</v>
      </c>
    </row>
    <row r="14" spans="1:7" s="199" customFormat="1" ht="11.25">
      <c r="A14" s="200">
        <v>11</v>
      </c>
      <c r="B14" s="203" t="s">
        <v>22</v>
      </c>
      <c r="C14" s="202">
        <v>746</v>
      </c>
      <c r="D14" s="202">
        <v>763</v>
      </c>
      <c r="E14" s="202">
        <v>807</v>
      </c>
      <c r="F14" s="202">
        <v>882</v>
      </c>
      <c r="G14" s="202">
        <v>983</v>
      </c>
    </row>
    <row r="15" spans="1:7" s="199" customFormat="1" ht="11.25">
      <c r="A15" s="200">
        <v>12</v>
      </c>
      <c r="B15" s="203" t="s">
        <v>23</v>
      </c>
      <c r="C15" s="202">
        <v>489</v>
      </c>
      <c r="D15" s="202">
        <v>530</v>
      </c>
      <c r="E15" s="202">
        <v>530</v>
      </c>
      <c r="F15" s="202">
        <v>554</v>
      </c>
      <c r="G15" s="202">
        <v>675</v>
      </c>
    </row>
    <row r="16" spans="1:7" s="199" customFormat="1" ht="11.25">
      <c r="A16" s="200">
        <v>13</v>
      </c>
      <c r="B16" s="203" t="s">
        <v>104</v>
      </c>
      <c r="C16" s="202">
        <v>11246</v>
      </c>
      <c r="D16" s="202">
        <v>11272</v>
      </c>
      <c r="E16" s="202">
        <v>10951</v>
      </c>
      <c r="F16" s="202">
        <v>11804</v>
      </c>
      <c r="G16" s="202">
        <v>12062</v>
      </c>
    </row>
    <row r="17" spans="1:7" s="199" customFormat="1" ht="11.25">
      <c r="A17" s="200">
        <v>14</v>
      </c>
      <c r="B17" s="203" t="s">
        <v>24</v>
      </c>
      <c r="C17" s="202">
        <v>1556</v>
      </c>
      <c r="D17" s="202">
        <v>1606</v>
      </c>
      <c r="E17" s="202">
        <v>1658</v>
      </c>
      <c r="F17" s="202">
        <v>1644</v>
      </c>
      <c r="G17" s="202">
        <v>1642</v>
      </c>
    </row>
    <row r="18" spans="1:7" s="199" customFormat="1" ht="11.25">
      <c r="A18" s="200">
        <v>15</v>
      </c>
      <c r="B18" s="203" t="s">
        <v>25</v>
      </c>
      <c r="C18" s="202">
        <v>264</v>
      </c>
      <c r="D18" s="202">
        <v>253</v>
      </c>
      <c r="E18" s="202">
        <v>261</v>
      </c>
      <c r="F18" s="202">
        <v>256</v>
      </c>
      <c r="G18" s="202">
        <v>261</v>
      </c>
    </row>
    <row r="19" spans="1:7" s="199" customFormat="1" ht="11.25">
      <c r="A19" s="200">
        <v>16</v>
      </c>
      <c r="B19" s="203" t="s">
        <v>26</v>
      </c>
      <c r="C19" s="202">
        <v>924</v>
      </c>
      <c r="D19" s="202">
        <v>942</v>
      </c>
      <c r="E19" s="202">
        <v>960</v>
      </c>
      <c r="F19" s="202">
        <v>976</v>
      </c>
      <c r="G19" s="202">
        <v>993</v>
      </c>
    </row>
    <row r="20" spans="1:7" s="199" customFormat="1" ht="11.25">
      <c r="A20" s="200">
        <v>17</v>
      </c>
      <c r="B20" s="203" t="s">
        <v>105</v>
      </c>
      <c r="C20" s="202">
        <v>1214</v>
      </c>
      <c r="D20" s="202">
        <v>1055</v>
      </c>
      <c r="E20" s="202">
        <v>1375</v>
      </c>
      <c r="F20" s="202">
        <v>1429</v>
      </c>
      <c r="G20" s="202">
        <v>1466</v>
      </c>
    </row>
    <row r="21" spans="1:7" s="199" customFormat="1" ht="11.25">
      <c r="A21" s="200">
        <v>18</v>
      </c>
      <c r="B21" s="203" t="s">
        <v>27</v>
      </c>
      <c r="C21" s="202">
        <v>548</v>
      </c>
      <c r="D21" s="202">
        <v>531</v>
      </c>
      <c r="E21" s="202">
        <v>670</v>
      </c>
      <c r="F21" s="202">
        <v>602</v>
      </c>
      <c r="G21" s="202">
        <v>594</v>
      </c>
    </row>
    <row r="22" spans="1:7" s="199" customFormat="1" ht="11.25">
      <c r="A22" s="200">
        <v>19</v>
      </c>
      <c r="B22" s="203" t="s">
        <v>28</v>
      </c>
      <c r="C22" s="202">
        <v>456</v>
      </c>
      <c r="D22" s="202">
        <v>426</v>
      </c>
      <c r="E22" s="202">
        <v>471</v>
      </c>
      <c r="F22" s="202">
        <v>458</v>
      </c>
      <c r="G22" s="202">
        <v>458</v>
      </c>
    </row>
    <row r="23" spans="1:7" s="199" customFormat="1" ht="11.25">
      <c r="A23" s="200" t="s">
        <v>8</v>
      </c>
      <c r="B23" s="203" t="s">
        <v>29</v>
      </c>
      <c r="C23" s="202">
        <v>712</v>
      </c>
      <c r="D23" s="202">
        <v>673</v>
      </c>
      <c r="E23" s="202">
        <v>608</v>
      </c>
      <c r="F23" s="202">
        <v>638</v>
      </c>
      <c r="G23" s="202">
        <v>682</v>
      </c>
    </row>
    <row r="24" spans="1:7" s="199" customFormat="1" ht="11.25">
      <c r="A24" s="200" t="s">
        <v>76</v>
      </c>
      <c r="B24" s="203" t="s">
        <v>106</v>
      </c>
      <c r="C24" s="202">
        <v>352</v>
      </c>
      <c r="D24" s="202">
        <v>107</v>
      </c>
      <c r="E24" s="202">
        <v>429</v>
      </c>
      <c r="F24" s="202">
        <v>458</v>
      </c>
      <c r="G24" s="202">
        <v>483</v>
      </c>
    </row>
    <row r="25" spans="1:7" s="199" customFormat="1" ht="11.25">
      <c r="A25" s="200">
        <v>21</v>
      </c>
      <c r="B25" s="203" t="s">
        <v>107</v>
      </c>
      <c r="C25" s="202">
        <v>1471.8471827310798</v>
      </c>
      <c r="D25" s="202">
        <v>1622</v>
      </c>
      <c r="E25" s="202">
        <v>1615</v>
      </c>
      <c r="F25" s="202">
        <v>1713</v>
      </c>
      <c r="G25" s="202">
        <v>1691</v>
      </c>
    </row>
    <row r="26" spans="1:7" s="199" customFormat="1" ht="11.25">
      <c r="A26" s="200">
        <v>22</v>
      </c>
      <c r="B26" s="203" t="s">
        <v>108</v>
      </c>
      <c r="C26" s="202">
        <v>595</v>
      </c>
      <c r="D26" s="202">
        <v>696</v>
      </c>
      <c r="E26" s="202">
        <v>647</v>
      </c>
      <c r="F26" s="202">
        <v>689</v>
      </c>
      <c r="G26" s="202">
        <v>754</v>
      </c>
    </row>
    <row r="27" spans="1:7" s="199" customFormat="1" ht="11.25">
      <c r="A27" s="200">
        <v>23</v>
      </c>
      <c r="B27" s="203" t="s">
        <v>30</v>
      </c>
      <c r="C27" s="202">
        <v>236</v>
      </c>
      <c r="D27" s="202">
        <v>264</v>
      </c>
      <c r="E27" s="202">
        <v>181</v>
      </c>
      <c r="F27" s="202">
        <v>140</v>
      </c>
      <c r="G27" s="202">
        <v>157</v>
      </c>
    </row>
    <row r="28" spans="1:7" s="199" customFormat="1" ht="11.25">
      <c r="A28" s="200">
        <v>24</v>
      </c>
      <c r="B28" s="203" t="s">
        <v>31</v>
      </c>
      <c r="C28" s="202">
        <v>1012</v>
      </c>
      <c r="D28" s="202">
        <v>1012</v>
      </c>
      <c r="E28" s="202">
        <v>969</v>
      </c>
      <c r="F28" s="202">
        <v>993</v>
      </c>
      <c r="G28" s="202">
        <v>1014</v>
      </c>
    </row>
    <row r="29" spans="1:7" s="199" customFormat="1" ht="11.25">
      <c r="A29" s="200">
        <v>25</v>
      </c>
      <c r="B29" s="203" t="s">
        <v>32</v>
      </c>
      <c r="C29" s="202">
        <v>1597</v>
      </c>
      <c r="D29" s="202">
        <v>1611</v>
      </c>
      <c r="E29" s="202">
        <v>1502</v>
      </c>
      <c r="F29" s="202">
        <v>1519</v>
      </c>
      <c r="G29" s="202">
        <v>1538</v>
      </c>
    </row>
    <row r="30" spans="1:7" s="199" customFormat="1" ht="11.25">
      <c r="A30" s="200">
        <v>26</v>
      </c>
      <c r="B30" s="203" t="s">
        <v>33</v>
      </c>
      <c r="C30" s="202">
        <v>1541</v>
      </c>
      <c r="D30" s="202">
        <v>1751</v>
      </c>
      <c r="E30" s="202">
        <v>1913</v>
      </c>
      <c r="F30" s="202">
        <v>1909</v>
      </c>
      <c r="G30" s="202">
        <v>1806</v>
      </c>
    </row>
    <row r="31" spans="1:7" s="199" customFormat="1" ht="11.25">
      <c r="A31" s="200">
        <v>27</v>
      </c>
      <c r="B31" s="203" t="s">
        <v>34</v>
      </c>
      <c r="C31" s="202">
        <v>1089</v>
      </c>
      <c r="D31" s="202">
        <v>1157</v>
      </c>
      <c r="E31" s="202">
        <v>1068</v>
      </c>
      <c r="F31" s="202">
        <v>1103</v>
      </c>
      <c r="G31" s="202">
        <v>1198</v>
      </c>
    </row>
    <row r="32" spans="1:7" s="199" customFormat="1" ht="11.25">
      <c r="A32" s="200">
        <v>28</v>
      </c>
      <c r="B32" s="203" t="s">
        <v>109</v>
      </c>
      <c r="C32" s="202">
        <v>1023</v>
      </c>
      <c r="D32" s="202">
        <v>913</v>
      </c>
      <c r="E32" s="202">
        <v>1076</v>
      </c>
      <c r="F32" s="202">
        <v>959</v>
      </c>
      <c r="G32" s="202">
        <v>1024</v>
      </c>
    </row>
    <row r="33" spans="1:7" s="199" customFormat="1" ht="11.25">
      <c r="A33" s="200">
        <v>29</v>
      </c>
      <c r="B33" s="203" t="s">
        <v>35</v>
      </c>
      <c r="C33" s="202">
        <v>2533</v>
      </c>
      <c r="D33" s="202">
        <v>2093</v>
      </c>
      <c r="E33" s="202">
        <v>2016</v>
      </c>
      <c r="F33" s="202">
        <v>2077</v>
      </c>
      <c r="G33" s="202">
        <v>1789</v>
      </c>
    </row>
    <row r="34" spans="1:7" s="199" customFormat="1" ht="11.25">
      <c r="A34" s="200">
        <v>30</v>
      </c>
      <c r="B34" s="203" t="s">
        <v>36</v>
      </c>
      <c r="C34" s="202">
        <v>3476</v>
      </c>
      <c r="D34" s="202">
        <v>2835</v>
      </c>
      <c r="E34" s="202">
        <v>2918</v>
      </c>
      <c r="F34" s="202">
        <v>2855</v>
      </c>
      <c r="G34" s="202">
        <v>3064</v>
      </c>
    </row>
    <row r="35" spans="1:7" s="199" customFormat="1" ht="11.25">
      <c r="A35" s="200">
        <v>31</v>
      </c>
      <c r="B35" s="203" t="s">
        <v>110</v>
      </c>
      <c r="C35" s="202">
        <v>5976</v>
      </c>
      <c r="D35" s="202">
        <v>6401</v>
      </c>
      <c r="E35" s="202">
        <v>6625</v>
      </c>
      <c r="F35" s="202">
        <v>6855</v>
      </c>
      <c r="G35" s="202">
        <v>7248</v>
      </c>
    </row>
    <row r="36" spans="1:7" s="199" customFormat="1" ht="11.25">
      <c r="A36" s="200">
        <v>32</v>
      </c>
      <c r="B36" s="203" t="s">
        <v>37</v>
      </c>
      <c r="C36" s="202">
        <v>189</v>
      </c>
      <c r="D36" s="202">
        <v>189</v>
      </c>
      <c r="E36" s="202">
        <v>274</v>
      </c>
      <c r="F36" s="202">
        <v>276</v>
      </c>
      <c r="G36" s="202">
        <v>330</v>
      </c>
    </row>
    <row r="37" spans="1:7" s="199" customFormat="1" ht="11.25">
      <c r="A37" s="200">
        <v>33</v>
      </c>
      <c r="B37" s="203" t="s">
        <v>38</v>
      </c>
      <c r="C37" s="202">
        <v>4982</v>
      </c>
      <c r="D37" s="202">
        <v>5057</v>
      </c>
      <c r="E37" s="202">
        <v>5179</v>
      </c>
      <c r="F37" s="202">
        <v>5271</v>
      </c>
      <c r="G37" s="202">
        <v>5577</v>
      </c>
    </row>
    <row r="38" spans="1:7" s="199" customFormat="1" ht="11.25">
      <c r="A38" s="200">
        <v>34</v>
      </c>
      <c r="B38" s="203" t="s">
        <v>39</v>
      </c>
      <c r="C38" s="202">
        <v>3730</v>
      </c>
      <c r="D38" s="202">
        <v>3713</v>
      </c>
      <c r="E38" s="202">
        <v>3984</v>
      </c>
      <c r="F38" s="202">
        <v>4167</v>
      </c>
      <c r="G38" s="202">
        <v>4494</v>
      </c>
    </row>
    <row r="39" spans="1:7" s="199" customFormat="1" ht="11.25">
      <c r="A39" s="200">
        <v>35</v>
      </c>
      <c r="B39" s="203" t="s">
        <v>111</v>
      </c>
      <c r="C39" s="202">
        <v>2760</v>
      </c>
      <c r="D39" s="202">
        <v>2503</v>
      </c>
      <c r="E39" s="202">
        <v>2894</v>
      </c>
      <c r="F39" s="202">
        <v>2991</v>
      </c>
      <c r="G39" s="202">
        <v>3070</v>
      </c>
    </row>
    <row r="40" spans="1:7" s="199" customFormat="1" ht="11.25">
      <c r="A40" s="200">
        <v>36</v>
      </c>
      <c r="B40" s="203" t="s">
        <v>40</v>
      </c>
      <c r="C40" s="202">
        <v>348</v>
      </c>
      <c r="D40" s="202">
        <v>408</v>
      </c>
      <c r="E40" s="202">
        <v>407</v>
      </c>
      <c r="F40" s="202">
        <v>438</v>
      </c>
      <c r="G40" s="202">
        <v>453</v>
      </c>
    </row>
    <row r="41" spans="1:7" s="199" customFormat="1" ht="11.25">
      <c r="A41" s="200">
        <v>37</v>
      </c>
      <c r="B41" s="203" t="s">
        <v>112</v>
      </c>
      <c r="C41" s="202">
        <v>1677</v>
      </c>
      <c r="D41" s="202">
        <v>1814</v>
      </c>
      <c r="E41" s="202">
        <v>1837</v>
      </c>
      <c r="F41" s="202">
        <v>1850</v>
      </c>
      <c r="G41" s="202">
        <v>1916</v>
      </c>
    </row>
    <row r="42" spans="1:7" s="199" customFormat="1" ht="11.25">
      <c r="A42" s="200">
        <v>38</v>
      </c>
      <c r="B42" s="203" t="s">
        <v>41</v>
      </c>
      <c r="C42" s="202">
        <v>5880</v>
      </c>
      <c r="D42" s="202">
        <v>7536</v>
      </c>
      <c r="E42" s="202">
        <v>5743</v>
      </c>
      <c r="F42" s="202">
        <v>7189</v>
      </c>
      <c r="G42" s="202">
        <v>6891</v>
      </c>
    </row>
    <row r="43" spans="1:7" s="199" customFormat="1" ht="11.25">
      <c r="A43" s="200">
        <v>39</v>
      </c>
      <c r="B43" s="203" t="s">
        <v>42</v>
      </c>
      <c r="C43" s="202">
        <v>462</v>
      </c>
      <c r="D43" s="202">
        <v>443</v>
      </c>
      <c r="E43" s="202">
        <v>526</v>
      </c>
      <c r="F43" s="202">
        <v>605</v>
      </c>
      <c r="G43" s="202">
        <v>564</v>
      </c>
    </row>
    <row r="44" spans="1:7" s="199" customFormat="1" ht="11.25">
      <c r="A44" s="200">
        <v>40</v>
      </c>
      <c r="B44" s="203" t="s">
        <v>43</v>
      </c>
      <c r="C44" s="202">
        <v>746</v>
      </c>
      <c r="D44" s="202">
        <v>741</v>
      </c>
      <c r="E44" s="202">
        <v>710</v>
      </c>
      <c r="F44" s="202">
        <v>708</v>
      </c>
      <c r="G44" s="202">
        <v>726</v>
      </c>
    </row>
    <row r="45" spans="1:7" s="199" customFormat="1" ht="11.25">
      <c r="A45" s="200">
        <v>41</v>
      </c>
      <c r="B45" s="203" t="s">
        <v>113</v>
      </c>
      <c r="C45" s="202">
        <v>777</v>
      </c>
      <c r="D45" s="202">
        <v>810</v>
      </c>
      <c r="E45" s="202">
        <v>820</v>
      </c>
      <c r="F45" s="202">
        <v>833</v>
      </c>
      <c r="G45" s="202">
        <v>862</v>
      </c>
    </row>
    <row r="46" spans="1:7" s="199" customFormat="1" ht="11.25">
      <c r="A46" s="200">
        <v>42</v>
      </c>
      <c r="B46" s="203" t="s">
        <v>44</v>
      </c>
      <c r="C46" s="202">
        <v>2221</v>
      </c>
      <c r="D46" s="202">
        <v>2291</v>
      </c>
      <c r="E46" s="202">
        <v>2384</v>
      </c>
      <c r="F46" s="202">
        <v>2467</v>
      </c>
      <c r="G46" s="202">
        <v>2504</v>
      </c>
    </row>
    <row r="47" spans="1:7" s="199" customFormat="1" ht="11.25">
      <c r="A47" s="200">
        <v>43</v>
      </c>
      <c r="B47" s="203" t="s">
        <v>114</v>
      </c>
      <c r="C47" s="202">
        <v>482</v>
      </c>
      <c r="D47" s="202">
        <v>572</v>
      </c>
      <c r="E47" s="202">
        <v>615</v>
      </c>
      <c r="F47" s="202">
        <v>647</v>
      </c>
      <c r="G47" s="202">
        <v>647</v>
      </c>
    </row>
    <row r="48" spans="1:7" s="199" customFormat="1" ht="11.25">
      <c r="A48" s="200">
        <v>44</v>
      </c>
      <c r="B48" s="203" t="s">
        <v>115</v>
      </c>
      <c r="C48" s="202">
        <v>3994</v>
      </c>
      <c r="D48" s="202">
        <v>4089</v>
      </c>
      <c r="E48" s="202">
        <v>4376</v>
      </c>
      <c r="F48" s="202">
        <v>4816</v>
      </c>
      <c r="G48" s="202">
        <v>4536</v>
      </c>
    </row>
    <row r="49" spans="1:7" s="199" customFormat="1" ht="11.25">
      <c r="A49" s="200">
        <v>45</v>
      </c>
      <c r="B49" s="203" t="s">
        <v>45</v>
      </c>
      <c r="C49" s="202">
        <v>2106</v>
      </c>
      <c r="D49" s="202">
        <v>2066</v>
      </c>
      <c r="E49" s="202">
        <v>2234</v>
      </c>
      <c r="F49" s="202">
        <v>2639</v>
      </c>
      <c r="G49" s="202">
        <v>2151</v>
      </c>
    </row>
    <row r="50" spans="1:7" s="199" customFormat="1" ht="11.25">
      <c r="A50" s="200">
        <v>46</v>
      </c>
      <c r="B50" s="203" t="s">
        <v>46</v>
      </c>
      <c r="C50" s="202">
        <v>481</v>
      </c>
      <c r="D50" s="202">
        <v>493</v>
      </c>
      <c r="E50" s="202">
        <v>466</v>
      </c>
      <c r="F50" s="202">
        <v>494</v>
      </c>
      <c r="G50" s="202">
        <v>587</v>
      </c>
    </row>
    <row r="51" spans="1:7" s="199" customFormat="1" ht="11.25">
      <c r="A51" s="200">
        <v>47</v>
      </c>
      <c r="B51" s="203" t="s">
        <v>116</v>
      </c>
      <c r="C51" s="202">
        <v>965</v>
      </c>
      <c r="D51" s="202">
        <v>979</v>
      </c>
      <c r="E51" s="202">
        <v>1044</v>
      </c>
      <c r="F51" s="202">
        <v>1065</v>
      </c>
      <c r="G51" s="202">
        <v>1152</v>
      </c>
    </row>
    <row r="52" spans="1:7" s="199" customFormat="1" ht="11.25">
      <c r="A52" s="200">
        <v>48</v>
      </c>
      <c r="B52" s="203" t="s">
        <v>47</v>
      </c>
      <c r="C52" s="202">
        <v>211</v>
      </c>
      <c r="D52" s="202">
        <v>215</v>
      </c>
      <c r="E52" s="202">
        <v>272</v>
      </c>
      <c r="F52" s="202">
        <v>246</v>
      </c>
      <c r="G52" s="202">
        <v>245</v>
      </c>
    </row>
    <row r="53" spans="1:7" s="199" customFormat="1" ht="11.25">
      <c r="A53" s="200">
        <v>49</v>
      </c>
      <c r="B53" s="203" t="s">
        <v>117</v>
      </c>
      <c r="C53" s="202">
        <v>1891</v>
      </c>
      <c r="D53" s="202">
        <v>2028</v>
      </c>
      <c r="E53" s="202">
        <v>2085</v>
      </c>
      <c r="F53" s="202">
        <v>2169</v>
      </c>
      <c r="G53" s="202">
        <v>2312</v>
      </c>
    </row>
    <row r="54" spans="1:7" s="199" customFormat="1" ht="11.25">
      <c r="A54" s="200">
        <v>50</v>
      </c>
      <c r="B54" s="203" t="s">
        <v>48</v>
      </c>
      <c r="C54" s="202">
        <v>671</v>
      </c>
      <c r="D54" s="202">
        <v>721</v>
      </c>
      <c r="E54" s="202">
        <v>604</v>
      </c>
      <c r="F54" s="202">
        <v>663</v>
      </c>
      <c r="G54" s="202">
        <v>755</v>
      </c>
    </row>
    <row r="55" spans="1:7" s="199" customFormat="1" ht="11.25">
      <c r="A55" s="200">
        <v>51</v>
      </c>
      <c r="B55" s="203" t="s">
        <v>49</v>
      </c>
      <c r="C55" s="202">
        <v>2489.994427125533</v>
      </c>
      <c r="D55" s="202">
        <v>2503</v>
      </c>
      <c r="E55" s="202">
        <v>2534</v>
      </c>
      <c r="F55" s="202">
        <v>2738</v>
      </c>
      <c r="G55" s="202">
        <v>2883</v>
      </c>
    </row>
    <row r="56" spans="1:7" s="199" customFormat="1" ht="11.25">
      <c r="A56" s="204">
        <v>52</v>
      </c>
      <c r="B56" s="205" t="s">
        <v>118</v>
      </c>
      <c r="C56" s="206">
        <v>188.04911820823187</v>
      </c>
      <c r="D56" s="206">
        <v>374</v>
      </c>
      <c r="E56" s="206">
        <v>263</v>
      </c>
      <c r="F56" s="206">
        <v>253</v>
      </c>
      <c r="G56" s="206">
        <v>230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606</v>
      </c>
      <c r="D60" s="212">
        <v>629</v>
      </c>
      <c r="E60" s="212">
        <v>604</v>
      </c>
      <c r="F60" s="212">
        <v>671</v>
      </c>
      <c r="G60" s="212">
        <v>684</v>
      </c>
    </row>
    <row r="61" spans="1:7" s="199" customFormat="1" ht="11.25">
      <c r="A61" s="200">
        <v>54</v>
      </c>
      <c r="B61" s="208" t="s">
        <v>119</v>
      </c>
      <c r="C61" s="202">
        <v>2150</v>
      </c>
      <c r="D61" s="202">
        <v>2216</v>
      </c>
      <c r="E61" s="202">
        <v>2281</v>
      </c>
      <c r="F61" s="202">
        <v>2427</v>
      </c>
      <c r="G61" s="202">
        <v>2475</v>
      </c>
    </row>
    <row r="62" spans="1:7" s="199" customFormat="1" ht="11.25">
      <c r="A62" s="200">
        <v>55</v>
      </c>
      <c r="B62" s="208" t="s">
        <v>51</v>
      </c>
      <c r="C62" s="202">
        <v>363</v>
      </c>
      <c r="D62" s="202">
        <v>393</v>
      </c>
      <c r="E62" s="202">
        <v>381</v>
      </c>
      <c r="F62" s="202">
        <v>379</v>
      </c>
      <c r="G62" s="202">
        <v>336</v>
      </c>
    </row>
    <row r="63" spans="1:7" s="199" customFormat="1" ht="11.25">
      <c r="A63" s="200">
        <v>56</v>
      </c>
      <c r="B63" s="208" t="s">
        <v>52</v>
      </c>
      <c r="C63" s="202">
        <v>1460</v>
      </c>
      <c r="D63" s="202">
        <v>1244</v>
      </c>
      <c r="E63" s="202">
        <v>1491</v>
      </c>
      <c r="F63" s="202">
        <v>1695.7376209672402</v>
      </c>
      <c r="G63" s="202">
        <v>1358</v>
      </c>
    </row>
    <row r="64" spans="1:7" s="199" customFormat="1" ht="11.25">
      <c r="A64" s="200">
        <v>57</v>
      </c>
      <c r="B64" s="208" t="s">
        <v>53</v>
      </c>
      <c r="C64" s="202">
        <v>1755</v>
      </c>
      <c r="D64" s="202">
        <v>1814</v>
      </c>
      <c r="E64" s="202">
        <v>1920</v>
      </c>
      <c r="F64" s="202">
        <v>2085</v>
      </c>
      <c r="G64" s="202">
        <v>2120</v>
      </c>
    </row>
    <row r="65" spans="1:7" s="199" customFormat="1" ht="11.25">
      <c r="A65" s="200">
        <v>58</v>
      </c>
      <c r="B65" s="208" t="s">
        <v>54</v>
      </c>
      <c r="C65" s="202">
        <v>433</v>
      </c>
      <c r="D65" s="202">
        <v>429</v>
      </c>
      <c r="E65" s="202">
        <v>461</v>
      </c>
      <c r="F65" s="202">
        <v>461</v>
      </c>
      <c r="G65" s="202">
        <v>461</v>
      </c>
    </row>
    <row r="66" spans="1:7" s="199" customFormat="1" ht="11.25">
      <c r="A66" s="200">
        <v>59</v>
      </c>
      <c r="B66" s="208" t="s">
        <v>55</v>
      </c>
      <c r="C66" s="202">
        <v>6207.793130757391</v>
      </c>
      <c r="D66" s="202">
        <v>7863</v>
      </c>
      <c r="E66" s="202">
        <v>7304</v>
      </c>
      <c r="F66" s="202">
        <v>6870</v>
      </c>
      <c r="G66" s="202">
        <v>7842</v>
      </c>
    </row>
    <row r="67" spans="1:7" s="199" customFormat="1" ht="11.25">
      <c r="A67" s="200">
        <v>60</v>
      </c>
      <c r="B67" s="208" t="s">
        <v>56</v>
      </c>
      <c r="C67" s="202">
        <v>1543</v>
      </c>
      <c r="D67" s="202">
        <v>1763</v>
      </c>
      <c r="E67" s="202">
        <v>1790</v>
      </c>
      <c r="F67" s="202">
        <v>1790</v>
      </c>
      <c r="G67" s="202">
        <v>2224</v>
      </c>
    </row>
    <row r="68" spans="1:7" s="199" customFormat="1" ht="11.25">
      <c r="A68" s="200">
        <v>61</v>
      </c>
      <c r="B68" s="208" t="s">
        <v>57</v>
      </c>
      <c r="C68" s="202">
        <v>431</v>
      </c>
      <c r="D68" s="202">
        <v>454</v>
      </c>
      <c r="E68" s="202">
        <v>474</v>
      </c>
      <c r="F68" s="202">
        <v>519</v>
      </c>
      <c r="G68" s="202">
        <v>524</v>
      </c>
    </row>
    <row r="69" spans="1:7" s="199" customFormat="1" ht="11.25">
      <c r="A69" s="200">
        <v>62</v>
      </c>
      <c r="B69" s="208" t="s">
        <v>120</v>
      </c>
      <c r="C69" s="202">
        <v>2127</v>
      </c>
      <c r="D69" s="202">
        <v>1929</v>
      </c>
      <c r="E69" s="202">
        <v>2177</v>
      </c>
      <c r="F69" s="202">
        <v>2605</v>
      </c>
      <c r="G69" s="202">
        <v>2708</v>
      </c>
    </row>
    <row r="70" spans="1:7" s="199" customFormat="1" ht="11.25">
      <c r="A70" s="200">
        <v>63</v>
      </c>
      <c r="B70" s="208" t="s">
        <v>121</v>
      </c>
      <c r="C70" s="202">
        <v>1455</v>
      </c>
      <c r="D70" s="202">
        <v>1550</v>
      </c>
      <c r="E70" s="202">
        <v>1531</v>
      </c>
      <c r="F70" s="202">
        <v>1705</v>
      </c>
      <c r="G70" s="202">
        <v>1910</v>
      </c>
    </row>
    <row r="71" spans="1:7" s="199" customFormat="1" ht="11.25">
      <c r="A71" s="200">
        <v>64</v>
      </c>
      <c r="B71" s="208" t="s">
        <v>122</v>
      </c>
      <c r="C71" s="202">
        <v>1829</v>
      </c>
      <c r="D71" s="202">
        <v>1978</v>
      </c>
      <c r="E71" s="202">
        <v>1740</v>
      </c>
      <c r="F71" s="202">
        <v>2012</v>
      </c>
      <c r="G71" s="202">
        <v>2080</v>
      </c>
    </row>
    <row r="72" spans="1:7" s="199" customFormat="1" ht="11.25">
      <c r="A72" s="200">
        <v>65</v>
      </c>
      <c r="B72" s="208" t="s">
        <v>123</v>
      </c>
      <c r="C72" s="202">
        <v>629</v>
      </c>
      <c r="D72" s="202">
        <v>606</v>
      </c>
      <c r="E72" s="202">
        <v>657</v>
      </c>
      <c r="F72" s="202">
        <v>664</v>
      </c>
      <c r="G72" s="202">
        <v>660</v>
      </c>
    </row>
    <row r="73" spans="1:7" s="199" customFormat="1" ht="11.25">
      <c r="A73" s="200">
        <v>66</v>
      </c>
      <c r="B73" s="208" t="s">
        <v>124</v>
      </c>
      <c r="C73" s="202">
        <v>1319</v>
      </c>
      <c r="D73" s="202">
        <v>1353</v>
      </c>
      <c r="E73" s="202">
        <v>1423</v>
      </c>
      <c r="F73" s="202">
        <v>1472</v>
      </c>
      <c r="G73" s="202">
        <v>1555</v>
      </c>
    </row>
    <row r="74" spans="1:7" s="199" customFormat="1" ht="11.25">
      <c r="A74" s="200">
        <v>67</v>
      </c>
      <c r="B74" s="208" t="s">
        <v>125</v>
      </c>
      <c r="C74" s="202">
        <v>4897</v>
      </c>
      <c r="D74" s="202">
        <v>4744</v>
      </c>
      <c r="E74" s="202">
        <v>4841</v>
      </c>
      <c r="F74" s="202">
        <v>4937</v>
      </c>
      <c r="G74" s="202">
        <v>5040</v>
      </c>
    </row>
    <row r="75" spans="1:7" s="199" customFormat="1" ht="11.25">
      <c r="A75" s="200">
        <v>68</v>
      </c>
      <c r="B75" s="208" t="s">
        <v>126</v>
      </c>
      <c r="C75" s="202">
        <v>3370</v>
      </c>
      <c r="D75" s="202">
        <v>3409</v>
      </c>
      <c r="E75" s="202">
        <v>3478</v>
      </c>
      <c r="F75" s="202">
        <v>3625</v>
      </c>
      <c r="G75" s="202">
        <v>3658</v>
      </c>
    </row>
    <row r="76" spans="1:7" s="199" customFormat="1" ht="11.25">
      <c r="A76" s="200">
        <v>69</v>
      </c>
      <c r="B76" s="208" t="s">
        <v>58</v>
      </c>
      <c r="C76" s="202">
        <v>8513</v>
      </c>
      <c r="D76" s="202">
        <v>8707</v>
      </c>
      <c r="E76" s="202">
        <v>8923</v>
      </c>
      <c r="F76" s="202">
        <v>9520</v>
      </c>
      <c r="G76" s="202">
        <v>10105</v>
      </c>
    </row>
    <row r="77" spans="1:7" s="199" customFormat="1" ht="11.25">
      <c r="A77" s="200">
        <v>70</v>
      </c>
      <c r="B77" s="208" t="s">
        <v>127</v>
      </c>
      <c r="C77" s="202">
        <v>329</v>
      </c>
      <c r="D77" s="202">
        <v>329</v>
      </c>
      <c r="E77" s="202">
        <v>345</v>
      </c>
      <c r="F77" s="202">
        <v>388</v>
      </c>
      <c r="G77" s="202">
        <v>418</v>
      </c>
    </row>
    <row r="78" spans="1:7" s="199" customFormat="1" ht="11.25">
      <c r="A78" s="200">
        <v>71</v>
      </c>
      <c r="B78" s="208" t="s">
        <v>128</v>
      </c>
      <c r="C78" s="202">
        <v>1115</v>
      </c>
      <c r="D78" s="202">
        <v>1584</v>
      </c>
      <c r="E78" s="202">
        <v>1300</v>
      </c>
      <c r="F78" s="202">
        <v>1393</v>
      </c>
      <c r="G78" s="202">
        <v>1480</v>
      </c>
    </row>
    <row r="79" spans="1:7" s="199" customFormat="1" ht="11.25">
      <c r="A79" s="200">
        <v>72</v>
      </c>
      <c r="B79" s="208" t="s">
        <v>59</v>
      </c>
      <c r="C79" s="202">
        <v>675</v>
      </c>
      <c r="D79" s="202">
        <v>704</v>
      </c>
      <c r="E79" s="202">
        <v>759</v>
      </c>
      <c r="F79" s="202">
        <v>871</v>
      </c>
      <c r="G79" s="202">
        <v>905</v>
      </c>
    </row>
    <row r="80" spans="1:7" s="199" customFormat="1" ht="11.25">
      <c r="A80" s="200">
        <v>73</v>
      </c>
      <c r="B80" s="208" t="s">
        <v>60</v>
      </c>
      <c r="C80" s="202">
        <v>1376</v>
      </c>
      <c r="D80" s="202">
        <v>1290</v>
      </c>
      <c r="E80" s="202">
        <v>1474</v>
      </c>
      <c r="F80" s="202">
        <v>1607</v>
      </c>
      <c r="G80" s="202">
        <v>1542.0032593924425</v>
      </c>
    </row>
    <row r="81" spans="1:7" s="199" customFormat="1" ht="11.25">
      <c r="A81" s="200">
        <v>74</v>
      </c>
      <c r="B81" s="208" t="s">
        <v>129</v>
      </c>
      <c r="C81" s="202">
        <v>2727</v>
      </c>
      <c r="D81" s="202">
        <v>2575</v>
      </c>
      <c r="E81" s="202">
        <v>2757</v>
      </c>
      <c r="F81" s="202">
        <v>3147</v>
      </c>
      <c r="G81" s="202">
        <v>3176</v>
      </c>
    </row>
    <row r="82" spans="1:7" s="199" customFormat="1" ht="11.25">
      <c r="A82" s="200">
        <v>75</v>
      </c>
      <c r="B82" s="208" t="s">
        <v>61</v>
      </c>
      <c r="C82" s="202">
        <v>27656</v>
      </c>
      <c r="D82" s="202">
        <v>24483</v>
      </c>
      <c r="E82" s="202">
        <v>26237</v>
      </c>
      <c r="F82" s="202">
        <v>26792</v>
      </c>
      <c r="G82" s="202">
        <v>27473</v>
      </c>
    </row>
    <row r="83" spans="1:7" s="199" customFormat="1" ht="11.25">
      <c r="A83" s="200">
        <v>76</v>
      </c>
      <c r="B83" s="208" t="s">
        <v>130</v>
      </c>
      <c r="C83" s="202">
        <v>3692</v>
      </c>
      <c r="D83" s="202">
        <v>3635</v>
      </c>
      <c r="E83" s="202">
        <v>3688</v>
      </c>
      <c r="F83" s="202">
        <v>3781</v>
      </c>
      <c r="G83" s="202">
        <v>4061</v>
      </c>
    </row>
    <row r="84" spans="1:7" s="199" customFormat="1" ht="11.25">
      <c r="A84" s="200">
        <v>77</v>
      </c>
      <c r="B84" s="208" t="s">
        <v>131</v>
      </c>
      <c r="C84" s="202">
        <v>3506</v>
      </c>
      <c r="D84" s="202">
        <v>4435</v>
      </c>
      <c r="E84" s="202">
        <v>4557</v>
      </c>
      <c r="F84" s="202">
        <v>4993</v>
      </c>
      <c r="G84" s="202">
        <v>4092</v>
      </c>
    </row>
    <row r="85" spans="1:7" s="199" customFormat="1" ht="11.25">
      <c r="A85" s="200">
        <v>78</v>
      </c>
      <c r="B85" s="208" t="s">
        <v>62</v>
      </c>
      <c r="C85" s="202">
        <v>7044.800174934646</v>
      </c>
      <c r="D85" s="202">
        <v>7432</v>
      </c>
      <c r="E85" s="202">
        <v>7716</v>
      </c>
      <c r="F85" s="202">
        <v>8446</v>
      </c>
      <c r="G85" s="202">
        <v>8859</v>
      </c>
    </row>
    <row r="86" spans="1:7" s="199" customFormat="1" ht="11.25">
      <c r="A86" s="200">
        <v>79</v>
      </c>
      <c r="B86" s="208" t="s">
        <v>132</v>
      </c>
      <c r="C86" s="202">
        <v>651</v>
      </c>
      <c r="D86" s="202">
        <v>687</v>
      </c>
      <c r="E86" s="202">
        <v>684</v>
      </c>
      <c r="F86" s="202">
        <v>776</v>
      </c>
      <c r="G86" s="202">
        <v>799</v>
      </c>
    </row>
    <row r="87" spans="1:7" s="199" customFormat="1" ht="11.25">
      <c r="A87" s="200">
        <v>80</v>
      </c>
      <c r="B87" s="208" t="s">
        <v>63</v>
      </c>
      <c r="C87" s="202">
        <v>1202</v>
      </c>
      <c r="D87" s="202">
        <v>1338</v>
      </c>
      <c r="E87" s="202">
        <v>1129</v>
      </c>
      <c r="F87" s="202">
        <v>1157</v>
      </c>
      <c r="G87" s="202">
        <v>1161</v>
      </c>
    </row>
    <row r="88" spans="1:7" s="199" customFormat="1" ht="11.25">
      <c r="A88" s="200">
        <v>81</v>
      </c>
      <c r="B88" s="208" t="s">
        <v>64</v>
      </c>
      <c r="C88" s="202">
        <v>1247</v>
      </c>
      <c r="D88" s="202">
        <v>1288</v>
      </c>
      <c r="E88" s="202">
        <v>1279</v>
      </c>
      <c r="F88" s="202">
        <v>1347</v>
      </c>
      <c r="G88" s="202">
        <v>1384</v>
      </c>
    </row>
    <row r="89" spans="1:7" s="199" customFormat="1" ht="11.25">
      <c r="A89" s="200">
        <v>82</v>
      </c>
      <c r="B89" s="208" t="s">
        <v>133</v>
      </c>
      <c r="C89" s="202">
        <v>414</v>
      </c>
      <c r="D89" s="202">
        <v>444</v>
      </c>
      <c r="E89" s="202">
        <v>415</v>
      </c>
      <c r="F89" s="202">
        <v>461</v>
      </c>
      <c r="G89" s="202">
        <v>530</v>
      </c>
    </row>
    <row r="90" spans="1:7" s="199" customFormat="1" ht="11.25">
      <c r="A90" s="200">
        <v>83</v>
      </c>
      <c r="B90" s="208" t="s">
        <v>65</v>
      </c>
      <c r="C90" s="202">
        <v>4220</v>
      </c>
      <c r="D90" s="202">
        <v>4466</v>
      </c>
      <c r="E90" s="202">
        <v>5308</v>
      </c>
      <c r="F90" s="202">
        <v>4762</v>
      </c>
      <c r="G90" s="202">
        <v>4595</v>
      </c>
    </row>
    <row r="91" spans="1:7" s="199" customFormat="1" ht="11.25">
      <c r="A91" s="200">
        <v>84</v>
      </c>
      <c r="B91" s="208" t="s">
        <v>66</v>
      </c>
      <c r="C91" s="202">
        <v>2887</v>
      </c>
      <c r="D91" s="202">
        <v>2537</v>
      </c>
      <c r="E91" s="202">
        <v>2657</v>
      </c>
      <c r="F91" s="202">
        <v>2774</v>
      </c>
      <c r="G91" s="202">
        <v>2839</v>
      </c>
    </row>
    <row r="92" spans="1:7" s="199" customFormat="1" ht="11.25">
      <c r="A92" s="200">
        <v>85</v>
      </c>
      <c r="B92" s="208" t="s">
        <v>67</v>
      </c>
      <c r="C92" s="202">
        <v>729</v>
      </c>
      <c r="D92" s="202">
        <v>754</v>
      </c>
      <c r="E92" s="202">
        <v>860</v>
      </c>
      <c r="F92" s="202">
        <v>1043</v>
      </c>
      <c r="G92" s="202">
        <v>1170</v>
      </c>
    </row>
    <row r="93" spans="1:7" s="199" customFormat="1" ht="11.25">
      <c r="A93" s="200">
        <v>86</v>
      </c>
      <c r="B93" s="208" t="s">
        <v>68</v>
      </c>
      <c r="C93" s="202">
        <v>1071</v>
      </c>
      <c r="D93" s="202">
        <v>995</v>
      </c>
      <c r="E93" s="202">
        <v>1059</v>
      </c>
      <c r="F93" s="202">
        <v>1167</v>
      </c>
      <c r="G93" s="202">
        <v>1267</v>
      </c>
    </row>
    <row r="94" spans="1:7" s="199" customFormat="1" ht="11.25">
      <c r="A94" s="200">
        <v>87</v>
      </c>
      <c r="B94" s="208" t="s">
        <v>134</v>
      </c>
      <c r="C94" s="202">
        <v>981</v>
      </c>
      <c r="D94" s="202">
        <v>1029</v>
      </c>
      <c r="E94" s="202">
        <v>1116</v>
      </c>
      <c r="F94" s="202">
        <v>1122</v>
      </c>
      <c r="G94" s="202">
        <v>1220</v>
      </c>
    </row>
    <row r="95" spans="1:7" s="199" customFormat="1" ht="11.25">
      <c r="A95" s="200">
        <v>88</v>
      </c>
      <c r="B95" s="208" t="s">
        <v>69</v>
      </c>
      <c r="C95" s="202">
        <v>716</v>
      </c>
      <c r="D95" s="202">
        <v>756</v>
      </c>
      <c r="E95" s="202">
        <v>777</v>
      </c>
      <c r="F95" s="202">
        <v>772</v>
      </c>
      <c r="G95" s="202">
        <v>806</v>
      </c>
    </row>
    <row r="96" spans="1:7" s="199" customFormat="1" ht="11.25">
      <c r="A96" s="200">
        <v>89</v>
      </c>
      <c r="B96" s="208" t="s">
        <v>70</v>
      </c>
      <c r="C96" s="202">
        <v>891</v>
      </c>
      <c r="D96" s="202">
        <v>903</v>
      </c>
      <c r="E96" s="202">
        <v>917</v>
      </c>
      <c r="F96" s="202">
        <v>990</v>
      </c>
      <c r="G96" s="202">
        <v>1024</v>
      </c>
    </row>
    <row r="97" spans="1:7" s="199" customFormat="1" ht="11.25">
      <c r="A97" s="200">
        <v>90</v>
      </c>
      <c r="B97" s="208" t="s">
        <v>71</v>
      </c>
      <c r="C97" s="202">
        <v>744</v>
      </c>
      <c r="D97" s="202">
        <v>803</v>
      </c>
      <c r="E97" s="202">
        <v>512</v>
      </c>
      <c r="F97" s="202">
        <v>511.502302031647</v>
      </c>
      <c r="G97" s="202">
        <v>512</v>
      </c>
    </row>
    <row r="98" spans="1:7" s="199" customFormat="1" ht="11.25">
      <c r="A98" s="200">
        <v>91</v>
      </c>
      <c r="B98" s="208" t="s">
        <v>72</v>
      </c>
      <c r="C98" s="202">
        <v>4855</v>
      </c>
      <c r="D98" s="202">
        <v>4951</v>
      </c>
      <c r="E98" s="202">
        <v>5179</v>
      </c>
      <c r="F98" s="202">
        <v>5216</v>
      </c>
      <c r="G98" s="202">
        <v>5510</v>
      </c>
    </row>
    <row r="99" spans="1:7" s="199" customFormat="1" ht="11.25">
      <c r="A99" s="200">
        <v>92</v>
      </c>
      <c r="B99" s="208" t="s">
        <v>135</v>
      </c>
      <c r="C99" s="202">
        <v>17040</v>
      </c>
      <c r="D99" s="202">
        <v>17645</v>
      </c>
      <c r="E99" s="202">
        <v>19077</v>
      </c>
      <c r="F99" s="202">
        <v>19138</v>
      </c>
      <c r="G99" s="202">
        <v>22132</v>
      </c>
    </row>
    <row r="100" spans="1:7" s="199" customFormat="1" ht="11.25">
      <c r="A100" s="200">
        <v>93</v>
      </c>
      <c r="B100" s="208" t="s">
        <v>136</v>
      </c>
      <c r="C100" s="202">
        <v>9286</v>
      </c>
      <c r="D100" s="202">
        <v>9323</v>
      </c>
      <c r="E100" s="202">
        <v>9437</v>
      </c>
      <c r="F100" s="202">
        <v>9346</v>
      </c>
      <c r="G100" s="202">
        <v>9545</v>
      </c>
    </row>
    <row r="101" spans="1:7" s="199" customFormat="1" ht="11.25">
      <c r="A101" s="200">
        <v>94</v>
      </c>
      <c r="B101" s="208" t="s">
        <v>137</v>
      </c>
      <c r="C101" s="202">
        <v>11464</v>
      </c>
      <c r="D101" s="202">
        <v>11438</v>
      </c>
      <c r="E101" s="202">
        <v>11605</v>
      </c>
      <c r="F101" s="202">
        <v>11907</v>
      </c>
      <c r="G101" s="202">
        <v>11198</v>
      </c>
    </row>
    <row r="102" spans="1:7" s="199" customFormat="1" ht="11.25">
      <c r="A102" s="204">
        <v>95</v>
      </c>
      <c r="B102" s="213" t="s">
        <v>138</v>
      </c>
      <c r="C102" s="206">
        <v>3373</v>
      </c>
      <c r="D102" s="206">
        <v>3580</v>
      </c>
      <c r="E102" s="206">
        <v>3426</v>
      </c>
      <c r="F102" s="206">
        <v>3665</v>
      </c>
      <c r="G102" s="206">
        <v>3995</v>
      </c>
    </row>
    <row r="103" spans="1:7" s="199" customFormat="1" ht="11.25">
      <c r="A103" s="200">
        <v>971</v>
      </c>
      <c r="B103" s="208" t="s">
        <v>73</v>
      </c>
      <c r="C103" s="202">
        <v>3168</v>
      </c>
      <c r="D103" s="202">
        <v>3056</v>
      </c>
      <c r="E103" s="202">
        <v>3065</v>
      </c>
      <c r="F103" s="202">
        <v>2973</v>
      </c>
      <c r="G103" s="202">
        <v>2963</v>
      </c>
    </row>
    <row r="104" spans="1:7" s="199" customFormat="1" ht="11.25">
      <c r="A104" s="200">
        <v>972</v>
      </c>
      <c r="B104" s="208" t="s">
        <v>74</v>
      </c>
      <c r="C104" s="202">
        <v>2172</v>
      </c>
      <c r="D104" s="202">
        <v>2262</v>
      </c>
      <c r="E104" s="202">
        <v>2433</v>
      </c>
      <c r="F104" s="202">
        <v>2413</v>
      </c>
      <c r="G104" s="202">
        <v>2746</v>
      </c>
    </row>
    <row r="105" spans="1:7" s="199" customFormat="1" ht="11.25">
      <c r="A105" s="200">
        <v>973</v>
      </c>
      <c r="B105" s="208" t="s">
        <v>139</v>
      </c>
      <c r="C105" s="202">
        <v>837</v>
      </c>
      <c r="D105" s="202">
        <v>837</v>
      </c>
      <c r="E105" s="202">
        <v>818.1281244648367</v>
      </c>
      <c r="F105" s="202">
        <v>818</v>
      </c>
      <c r="G105" s="202">
        <v>909</v>
      </c>
    </row>
    <row r="106" spans="1:7" s="199" customFormat="1" ht="11.25">
      <c r="A106" s="204">
        <v>974</v>
      </c>
      <c r="B106" s="213" t="s">
        <v>75</v>
      </c>
      <c r="C106" s="206">
        <v>2833.2517560718593</v>
      </c>
      <c r="D106" s="206">
        <v>2829</v>
      </c>
      <c r="E106" s="206">
        <v>3059</v>
      </c>
      <c r="F106" s="206">
        <v>3388</v>
      </c>
      <c r="G106" s="206">
        <v>3543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237096.4840337569</v>
      </c>
      <c r="D108" s="212">
        <v>240902</v>
      </c>
      <c r="E108" s="212">
        <f>SUM(E4:E56)+SUM(E60:E102)</f>
        <v>247113</v>
      </c>
      <c r="F108" s="212">
        <f>SUM(F4:F56)+SUM(F60:F102)</f>
        <v>256721.24715942948</v>
      </c>
      <c r="G108" s="212">
        <f>SUM(G4:G56)+SUM(G60:G102)</f>
        <v>263996.00325939246</v>
      </c>
    </row>
    <row r="109" spans="1:7" s="199" customFormat="1" ht="11.25">
      <c r="A109" s="216" t="s">
        <v>164</v>
      </c>
      <c r="B109" s="217"/>
      <c r="C109" s="202">
        <f>SUM(C103:C106)</f>
        <v>9010.251756071859</v>
      </c>
      <c r="D109" s="202">
        <f>SUM(D103:D106)</f>
        <v>8984</v>
      </c>
      <c r="E109" s="202">
        <f>SUM(E103:E106)</f>
        <v>9375.128124464836</v>
      </c>
      <c r="F109" s="202">
        <f>SUM(F103:F106)</f>
        <v>9592</v>
      </c>
      <c r="G109" s="202">
        <f>SUM(G103:G106)</f>
        <v>10161</v>
      </c>
    </row>
    <row r="110" spans="1:7" s="199" customFormat="1" ht="11.25">
      <c r="A110" s="218" t="s">
        <v>165</v>
      </c>
      <c r="B110" s="219"/>
      <c r="C110" s="206">
        <f>SUM(C108:C109)</f>
        <v>246106.73578982876</v>
      </c>
      <c r="D110" s="206">
        <f>SUM(D108:D109)</f>
        <v>249886</v>
      </c>
      <c r="E110" s="206">
        <f>SUM(E108:E109)</f>
        <v>256488.12812446483</v>
      </c>
      <c r="F110" s="206">
        <f>SUM(F108:F109)</f>
        <v>266313.2471594295</v>
      </c>
      <c r="G110" s="206">
        <f>SUM(G108:G109)</f>
        <v>274157.00325939246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2">
    <mergeCell ref="A3:B3"/>
    <mergeCell ref="A59:B59"/>
  </mergeCells>
  <printOptions horizontalCentered="1"/>
  <pageMargins left="0.2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1"/>
  <sheetViews>
    <sheetView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s="196" customFormat="1" ht="25.5" customHeight="1">
      <c r="A1" s="620" t="s">
        <v>183</v>
      </c>
      <c r="B1" s="621"/>
      <c r="C1" s="621"/>
      <c r="D1" s="621"/>
      <c r="E1" s="621"/>
      <c r="F1" s="621"/>
      <c r="G1" s="621"/>
    </row>
    <row r="3" spans="1:7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</row>
    <row r="4" spans="1:7" s="199" customFormat="1" ht="11.25">
      <c r="A4" s="200">
        <v>1</v>
      </c>
      <c r="B4" s="201" t="s">
        <v>15</v>
      </c>
      <c r="C4" s="202">
        <v>571</v>
      </c>
      <c r="D4" s="202">
        <v>620</v>
      </c>
      <c r="E4" s="202">
        <v>640</v>
      </c>
      <c r="F4" s="202">
        <v>699</v>
      </c>
      <c r="G4" s="202">
        <v>728</v>
      </c>
    </row>
    <row r="5" spans="1:7" s="199" customFormat="1" ht="11.25">
      <c r="A5" s="200">
        <v>2</v>
      </c>
      <c r="B5" s="203" t="s">
        <v>16</v>
      </c>
      <c r="C5" s="202">
        <v>262</v>
      </c>
      <c r="D5" s="202">
        <v>215</v>
      </c>
      <c r="E5" s="202">
        <v>156</v>
      </c>
      <c r="F5" s="202">
        <v>155</v>
      </c>
      <c r="G5" s="202">
        <v>84</v>
      </c>
    </row>
    <row r="6" spans="1:7" s="199" customFormat="1" ht="11.25">
      <c r="A6" s="200">
        <v>3</v>
      </c>
      <c r="B6" s="203" t="s">
        <v>17</v>
      </c>
      <c r="C6" s="202">
        <v>482</v>
      </c>
      <c r="D6" s="202">
        <v>242</v>
      </c>
      <c r="E6" s="202">
        <v>276</v>
      </c>
      <c r="F6" s="202">
        <v>290</v>
      </c>
      <c r="G6" s="202">
        <v>260</v>
      </c>
    </row>
    <row r="7" spans="1:7" s="199" customFormat="1" ht="11.25">
      <c r="A7" s="200">
        <v>4</v>
      </c>
      <c r="B7" s="203" t="s">
        <v>101</v>
      </c>
      <c r="C7" s="202">
        <v>398</v>
      </c>
      <c r="D7" s="202">
        <v>441</v>
      </c>
      <c r="E7" s="202">
        <v>523</v>
      </c>
      <c r="F7" s="202">
        <v>64</v>
      </c>
      <c r="G7" s="202">
        <v>64</v>
      </c>
    </row>
    <row r="8" spans="1:7" s="199" customFormat="1" ht="11.25">
      <c r="A8" s="200">
        <v>5</v>
      </c>
      <c r="B8" s="203" t="s">
        <v>102</v>
      </c>
      <c r="C8" s="202">
        <v>332</v>
      </c>
      <c r="D8" s="202">
        <v>217</v>
      </c>
      <c r="E8" s="202">
        <v>226</v>
      </c>
      <c r="F8" s="202">
        <v>614</v>
      </c>
      <c r="G8" s="202">
        <v>614</v>
      </c>
    </row>
    <row r="9" spans="1:7" s="199" customFormat="1" ht="11.25">
      <c r="A9" s="200">
        <v>6</v>
      </c>
      <c r="B9" s="203" t="s">
        <v>103</v>
      </c>
      <c r="C9" s="202">
        <v>2246</v>
      </c>
      <c r="D9" s="202">
        <v>2977</v>
      </c>
      <c r="E9" s="202">
        <v>1304</v>
      </c>
      <c r="F9" s="202">
        <v>402</v>
      </c>
      <c r="G9" s="202">
        <v>434</v>
      </c>
    </row>
    <row r="10" spans="1:7" s="199" customFormat="1" ht="11.25">
      <c r="A10" s="200">
        <v>7</v>
      </c>
      <c r="B10" s="203" t="s">
        <v>18</v>
      </c>
      <c r="C10" s="202">
        <v>310</v>
      </c>
      <c r="D10" s="202">
        <v>320</v>
      </c>
      <c r="E10" s="202">
        <v>525</v>
      </c>
      <c r="F10" s="202">
        <v>525</v>
      </c>
      <c r="G10" s="202">
        <v>482</v>
      </c>
    </row>
    <row r="11" spans="1:7" s="199" customFormat="1" ht="11.25">
      <c r="A11" s="200">
        <v>8</v>
      </c>
      <c r="B11" s="203" t="s">
        <v>19</v>
      </c>
      <c r="C11" s="202">
        <v>316</v>
      </c>
      <c r="D11" s="202">
        <v>323</v>
      </c>
      <c r="E11" s="202">
        <v>340</v>
      </c>
      <c r="F11" s="202">
        <v>338</v>
      </c>
      <c r="G11" s="202">
        <v>342</v>
      </c>
    </row>
    <row r="12" spans="1:7" s="199" customFormat="1" ht="11.25">
      <c r="A12" s="200">
        <v>9</v>
      </c>
      <c r="B12" s="203" t="s">
        <v>20</v>
      </c>
      <c r="C12" s="202">
        <v>151</v>
      </c>
      <c r="D12" s="202">
        <v>129</v>
      </c>
      <c r="E12" s="202">
        <v>43</v>
      </c>
      <c r="F12" s="202">
        <v>88</v>
      </c>
      <c r="G12" s="202">
        <v>0</v>
      </c>
    </row>
    <row r="13" spans="1:7" s="199" customFormat="1" ht="11.25">
      <c r="A13" s="200">
        <v>10</v>
      </c>
      <c r="B13" s="203" t="s">
        <v>21</v>
      </c>
      <c r="C13" s="202">
        <v>805</v>
      </c>
      <c r="D13" s="202">
        <v>774.4887146333267</v>
      </c>
      <c r="E13" s="202">
        <v>774</v>
      </c>
      <c r="F13" s="202">
        <v>862</v>
      </c>
      <c r="G13" s="202">
        <v>85</v>
      </c>
    </row>
    <row r="14" spans="1:7" s="199" customFormat="1" ht="11.25">
      <c r="A14" s="200">
        <v>11</v>
      </c>
      <c r="B14" s="203" t="s">
        <v>22</v>
      </c>
      <c r="C14" s="202">
        <v>346</v>
      </c>
      <c r="D14" s="202">
        <v>120</v>
      </c>
      <c r="E14" s="202">
        <v>120</v>
      </c>
      <c r="F14" s="202">
        <v>120</v>
      </c>
      <c r="G14" s="202">
        <v>819</v>
      </c>
    </row>
    <row r="15" spans="1:7" s="199" customFormat="1" ht="11.25">
      <c r="A15" s="200">
        <v>12</v>
      </c>
      <c r="B15" s="203" t="s">
        <v>23</v>
      </c>
      <c r="C15" s="202">
        <v>181</v>
      </c>
      <c r="D15" s="202">
        <v>223</v>
      </c>
      <c r="E15" s="202">
        <v>227</v>
      </c>
      <c r="F15" s="202">
        <v>254</v>
      </c>
      <c r="G15" s="202">
        <v>260</v>
      </c>
    </row>
    <row r="16" spans="1:7" s="199" customFormat="1" ht="11.25">
      <c r="A16" s="200">
        <v>13</v>
      </c>
      <c r="B16" s="203" t="s">
        <v>104</v>
      </c>
      <c r="C16" s="202">
        <v>5022</v>
      </c>
      <c r="D16" s="202">
        <v>3018</v>
      </c>
      <c r="E16" s="202">
        <v>2957</v>
      </c>
      <c r="F16" s="202">
        <v>1531</v>
      </c>
      <c r="G16" s="202">
        <v>893</v>
      </c>
    </row>
    <row r="17" spans="1:7" s="199" customFormat="1" ht="11.25">
      <c r="A17" s="200">
        <v>14</v>
      </c>
      <c r="B17" s="203" t="s">
        <v>24</v>
      </c>
      <c r="C17" s="202">
        <v>1104</v>
      </c>
      <c r="D17" s="202">
        <v>1119</v>
      </c>
      <c r="E17" s="202">
        <v>1147</v>
      </c>
      <c r="F17" s="202">
        <v>1109</v>
      </c>
      <c r="G17" s="202">
        <v>1104</v>
      </c>
    </row>
    <row r="18" spans="1:7" s="199" customFormat="1" ht="11.25">
      <c r="A18" s="200">
        <v>15</v>
      </c>
      <c r="B18" s="203" t="s">
        <v>25</v>
      </c>
      <c r="C18" s="202">
        <v>0</v>
      </c>
      <c r="D18" s="202">
        <v>0</v>
      </c>
      <c r="E18" s="202">
        <v>0</v>
      </c>
      <c r="F18" s="202">
        <v>0</v>
      </c>
      <c r="G18" s="202">
        <v>0</v>
      </c>
    </row>
    <row r="19" spans="1:7" s="199" customFormat="1" ht="11.25">
      <c r="A19" s="200">
        <v>16</v>
      </c>
      <c r="B19" s="203" t="s">
        <v>26</v>
      </c>
      <c r="C19" s="202">
        <v>647</v>
      </c>
      <c r="D19" s="202">
        <v>650</v>
      </c>
      <c r="E19" s="202">
        <v>645</v>
      </c>
      <c r="F19" s="202">
        <v>640</v>
      </c>
      <c r="G19" s="202">
        <v>622</v>
      </c>
    </row>
    <row r="20" spans="1:7" s="199" customFormat="1" ht="11.25">
      <c r="A20" s="200">
        <v>17</v>
      </c>
      <c r="B20" s="203" t="s">
        <v>105</v>
      </c>
      <c r="C20" s="202">
        <v>519</v>
      </c>
      <c r="D20" s="202">
        <v>387</v>
      </c>
      <c r="E20" s="202">
        <v>693</v>
      </c>
      <c r="F20" s="202">
        <v>717</v>
      </c>
      <c r="G20" s="202">
        <v>922</v>
      </c>
    </row>
    <row r="21" spans="1:7" s="199" customFormat="1" ht="11.25">
      <c r="A21" s="200">
        <v>18</v>
      </c>
      <c r="B21" s="203" t="s">
        <v>27</v>
      </c>
      <c r="C21" s="202">
        <v>261</v>
      </c>
      <c r="D21" s="202">
        <v>268</v>
      </c>
      <c r="E21" s="202">
        <v>401</v>
      </c>
      <c r="F21" s="202">
        <v>313</v>
      </c>
      <c r="G21" s="202">
        <v>314</v>
      </c>
    </row>
    <row r="22" spans="1:7" s="199" customFormat="1" ht="11.25">
      <c r="A22" s="200">
        <v>19</v>
      </c>
      <c r="B22" s="203" t="s">
        <v>28</v>
      </c>
      <c r="C22" s="202">
        <v>300</v>
      </c>
      <c r="D22" s="202">
        <v>260.65932872025405</v>
      </c>
      <c r="E22" s="202">
        <v>281</v>
      </c>
      <c r="F22" s="202">
        <v>118</v>
      </c>
      <c r="G22" s="202">
        <v>118</v>
      </c>
    </row>
    <row r="23" spans="1:7" s="199" customFormat="1" ht="11.25">
      <c r="A23" s="200" t="s">
        <v>8</v>
      </c>
      <c r="B23" s="203" t="s">
        <v>29</v>
      </c>
      <c r="C23" s="202">
        <v>645</v>
      </c>
      <c r="D23" s="202">
        <v>606</v>
      </c>
      <c r="E23" s="202">
        <v>411</v>
      </c>
      <c r="F23" s="202">
        <v>105</v>
      </c>
      <c r="G23" s="202">
        <v>80</v>
      </c>
    </row>
    <row r="24" spans="1:7" s="199" customFormat="1" ht="11.25">
      <c r="A24" s="200" t="s">
        <v>76</v>
      </c>
      <c r="B24" s="203" t="s">
        <v>106</v>
      </c>
      <c r="C24" s="202">
        <v>108</v>
      </c>
      <c r="D24" s="202">
        <v>80.89139705019461</v>
      </c>
      <c r="E24" s="202">
        <v>332</v>
      </c>
      <c r="F24" s="202">
        <v>366</v>
      </c>
      <c r="G24" s="202">
        <v>342</v>
      </c>
    </row>
    <row r="25" spans="1:7" s="199" customFormat="1" ht="11.25">
      <c r="A25" s="200">
        <v>21</v>
      </c>
      <c r="B25" s="203" t="s">
        <v>107</v>
      </c>
      <c r="C25" s="202">
        <v>734.8471827310798</v>
      </c>
      <c r="D25" s="202">
        <v>866</v>
      </c>
      <c r="E25" s="202">
        <v>878</v>
      </c>
      <c r="F25" s="202">
        <v>976</v>
      </c>
      <c r="G25" s="202">
        <v>892</v>
      </c>
    </row>
    <row r="26" spans="1:7" s="199" customFormat="1" ht="11.25">
      <c r="A26" s="200">
        <v>22</v>
      </c>
      <c r="B26" s="203" t="s">
        <v>108</v>
      </c>
      <c r="C26" s="202">
        <v>212</v>
      </c>
      <c r="D26" s="202">
        <v>212</v>
      </c>
      <c r="E26" s="202">
        <v>215</v>
      </c>
      <c r="F26" s="202">
        <v>245</v>
      </c>
      <c r="G26" s="202">
        <v>245</v>
      </c>
    </row>
    <row r="27" spans="1:7" s="199" customFormat="1" ht="11.25">
      <c r="A27" s="200">
        <v>23</v>
      </c>
      <c r="B27" s="203" t="s">
        <v>30</v>
      </c>
      <c r="C27" s="202">
        <v>181</v>
      </c>
      <c r="D27" s="202">
        <v>181</v>
      </c>
      <c r="E27" s="202">
        <v>115</v>
      </c>
      <c r="F27" s="202">
        <v>80</v>
      </c>
      <c r="G27" s="202">
        <v>111</v>
      </c>
    </row>
    <row r="28" spans="1:7" s="199" customFormat="1" ht="11.25">
      <c r="A28" s="200">
        <v>24</v>
      </c>
      <c r="B28" s="203" t="s">
        <v>31</v>
      </c>
      <c r="C28" s="202">
        <v>435</v>
      </c>
      <c r="D28" s="202">
        <v>435</v>
      </c>
      <c r="E28" s="202">
        <v>380</v>
      </c>
      <c r="F28" s="202">
        <v>300</v>
      </c>
      <c r="G28" s="202">
        <v>300</v>
      </c>
    </row>
    <row r="29" spans="1:7" s="199" customFormat="1" ht="11.25">
      <c r="A29" s="200">
        <v>25</v>
      </c>
      <c r="B29" s="203" t="s">
        <v>32</v>
      </c>
      <c r="C29" s="202">
        <v>906</v>
      </c>
      <c r="D29" s="202">
        <v>906</v>
      </c>
      <c r="E29" s="202">
        <v>853</v>
      </c>
      <c r="F29" s="202">
        <v>826</v>
      </c>
      <c r="G29" s="202">
        <v>842</v>
      </c>
    </row>
    <row r="30" spans="1:7" s="199" customFormat="1" ht="11.25">
      <c r="A30" s="200">
        <v>26</v>
      </c>
      <c r="B30" s="203" t="s">
        <v>33</v>
      </c>
      <c r="C30" s="202">
        <v>610</v>
      </c>
      <c r="D30" s="202">
        <v>415</v>
      </c>
      <c r="E30" s="202">
        <v>618</v>
      </c>
      <c r="F30" s="202">
        <v>900</v>
      </c>
      <c r="G30" s="202">
        <v>1040</v>
      </c>
    </row>
    <row r="31" spans="1:7" s="199" customFormat="1" ht="11.25">
      <c r="A31" s="200">
        <v>27</v>
      </c>
      <c r="B31" s="203" t="s">
        <v>34</v>
      </c>
      <c r="C31" s="202">
        <v>454</v>
      </c>
      <c r="D31" s="202">
        <v>448</v>
      </c>
      <c r="E31" s="202">
        <v>477</v>
      </c>
      <c r="F31" s="202">
        <v>492</v>
      </c>
      <c r="G31" s="202">
        <v>515</v>
      </c>
    </row>
    <row r="32" spans="1:7" s="199" customFormat="1" ht="11.25">
      <c r="A32" s="200">
        <v>28</v>
      </c>
      <c r="B32" s="203" t="s">
        <v>109</v>
      </c>
      <c r="C32" s="202">
        <v>445</v>
      </c>
      <c r="D32" s="202">
        <v>527</v>
      </c>
      <c r="E32" s="202">
        <v>627</v>
      </c>
      <c r="F32" s="202">
        <v>170</v>
      </c>
      <c r="G32" s="202">
        <v>298</v>
      </c>
    </row>
    <row r="33" spans="1:7" s="199" customFormat="1" ht="11.25">
      <c r="A33" s="200">
        <v>29</v>
      </c>
      <c r="B33" s="203" t="s">
        <v>35</v>
      </c>
      <c r="C33" s="202">
        <v>1042</v>
      </c>
      <c r="D33" s="202">
        <v>1008</v>
      </c>
      <c r="E33" s="202">
        <v>648</v>
      </c>
      <c r="F33" s="202">
        <v>610</v>
      </c>
      <c r="G33" s="202">
        <v>652</v>
      </c>
    </row>
    <row r="34" spans="1:7" s="199" customFormat="1" ht="11.25">
      <c r="A34" s="200">
        <v>30</v>
      </c>
      <c r="B34" s="203" t="s">
        <v>36</v>
      </c>
      <c r="C34" s="202">
        <v>2076</v>
      </c>
      <c r="D34" s="202">
        <v>1856</v>
      </c>
      <c r="E34" s="202">
        <v>2127</v>
      </c>
      <c r="F34" s="202">
        <v>2441</v>
      </c>
      <c r="G34" s="202">
        <v>312</v>
      </c>
    </row>
    <row r="35" spans="1:7" s="199" customFormat="1" ht="11.25">
      <c r="A35" s="200">
        <v>31</v>
      </c>
      <c r="B35" s="203" t="s">
        <v>110</v>
      </c>
      <c r="C35" s="202">
        <v>3106</v>
      </c>
      <c r="D35" s="202">
        <v>3242</v>
      </c>
      <c r="E35" s="202">
        <v>3154</v>
      </c>
      <c r="F35" s="202">
        <v>2843</v>
      </c>
      <c r="G35" s="202">
        <v>2823</v>
      </c>
    </row>
    <row r="36" spans="1:7" s="199" customFormat="1" ht="11.25">
      <c r="A36" s="200">
        <v>32</v>
      </c>
      <c r="B36" s="203" t="s">
        <v>37</v>
      </c>
      <c r="C36" s="202">
        <v>57</v>
      </c>
      <c r="D36" s="202">
        <v>57</v>
      </c>
      <c r="E36" s="202">
        <v>76</v>
      </c>
      <c r="F36" s="202">
        <v>123</v>
      </c>
      <c r="G36" s="202">
        <v>25</v>
      </c>
    </row>
    <row r="37" spans="1:7" s="199" customFormat="1" ht="11.25">
      <c r="A37" s="200">
        <v>33</v>
      </c>
      <c r="B37" s="203" t="s">
        <v>38</v>
      </c>
      <c r="C37" s="202">
        <v>1950</v>
      </c>
      <c r="D37" s="202">
        <v>1935</v>
      </c>
      <c r="E37" s="202">
        <v>2992</v>
      </c>
      <c r="F37" s="202">
        <v>3092</v>
      </c>
      <c r="G37" s="202">
        <v>3226</v>
      </c>
    </row>
    <row r="38" spans="1:7" s="199" customFormat="1" ht="11.25">
      <c r="A38" s="200">
        <v>34</v>
      </c>
      <c r="B38" s="203" t="s">
        <v>39</v>
      </c>
      <c r="C38" s="202">
        <v>2631</v>
      </c>
      <c r="D38" s="202">
        <v>2690</v>
      </c>
      <c r="E38" s="202">
        <v>2973</v>
      </c>
      <c r="F38" s="202">
        <v>3337</v>
      </c>
      <c r="G38" s="202">
        <v>3656</v>
      </c>
    </row>
    <row r="39" spans="1:7" s="199" customFormat="1" ht="11.25">
      <c r="A39" s="200">
        <v>35</v>
      </c>
      <c r="B39" s="203" t="s">
        <v>111</v>
      </c>
      <c r="C39" s="202">
        <v>1382</v>
      </c>
      <c r="D39" s="202">
        <v>1358</v>
      </c>
      <c r="E39" s="202">
        <v>1518</v>
      </c>
      <c r="F39" s="202">
        <v>1677</v>
      </c>
      <c r="G39" s="202">
        <v>1747</v>
      </c>
    </row>
    <row r="40" spans="1:7" s="199" customFormat="1" ht="11.25">
      <c r="A40" s="200">
        <v>36</v>
      </c>
      <c r="B40" s="203" t="s">
        <v>40</v>
      </c>
      <c r="C40" s="202">
        <v>52</v>
      </c>
      <c r="D40" s="202">
        <v>64</v>
      </c>
      <c r="E40" s="202">
        <v>68</v>
      </c>
      <c r="F40" s="202">
        <v>105</v>
      </c>
      <c r="G40" s="202">
        <v>124</v>
      </c>
    </row>
    <row r="41" spans="1:7" s="199" customFormat="1" ht="11.25">
      <c r="A41" s="200">
        <v>37</v>
      </c>
      <c r="B41" s="203" t="s">
        <v>112</v>
      </c>
      <c r="C41" s="202">
        <v>1093</v>
      </c>
      <c r="D41" s="202">
        <v>1160</v>
      </c>
      <c r="E41" s="202">
        <v>1169</v>
      </c>
      <c r="F41" s="202">
        <v>1243</v>
      </c>
      <c r="G41" s="202">
        <v>1285</v>
      </c>
    </row>
    <row r="42" spans="1:7" s="199" customFormat="1" ht="11.25">
      <c r="A42" s="200">
        <v>38</v>
      </c>
      <c r="B42" s="203" t="s">
        <v>41</v>
      </c>
      <c r="C42" s="202">
        <v>2687</v>
      </c>
      <c r="D42" s="202">
        <v>3493</v>
      </c>
      <c r="E42" s="202">
        <v>2694</v>
      </c>
      <c r="F42" s="202">
        <v>3363</v>
      </c>
      <c r="G42" s="202">
        <v>3586</v>
      </c>
    </row>
    <row r="43" spans="1:7" s="199" customFormat="1" ht="11.25">
      <c r="A43" s="200">
        <v>39</v>
      </c>
      <c r="B43" s="203" t="s">
        <v>42</v>
      </c>
      <c r="C43" s="202">
        <v>295</v>
      </c>
      <c r="D43" s="202">
        <v>246</v>
      </c>
      <c r="E43" s="202">
        <v>262</v>
      </c>
      <c r="F43" s="202">
        <v>380</v>
      </c>
      <c r="G43" s="202">
        <v>275</v>
      </c>
    </row>
    <row r="44" spans="1:7" s="199" customFormat="1" ht="11.25">
      <c r="A44" s="200">
        <v>40</v>
      </c>
      <c r="B44" s="203" t="s">
        <v>43</v>
      </c>
      <c r="C44" s="202">
        <v>460</v>
      </c>
      <c r="D44" s="202">
        <v>496</v>
      </c>
      <c r="E44" s="202">
        <v>497</v>
      </c>
      <c r="F44" s="202">
        <v>499</v>
      </c>
      <c r="G44" s="202">
        <v>514</v>
      </c>
    </row>
    <row r="45" spans="1:7" s="199" customFormat="1" ht="11.25">
      <c r="A45" s="200">
        <v>41</v>
      </c>
      <c r="B45" s="203" t="s">
        <v>113</v>
      </c>
      <c r="C45" s="202">
        <v>450</v>
      </c>
      <c r="D45" s="202">
        <v>467</v>
      </c>
      <c r="E45" s="202">
        <v>449</v>
      </c>
      <c r="F45" s="202">
        <v>463</v>
      </c>
      <c r="G45" s="202">
        <v>462</v>
      </c>
    </row>
    <row r="46" spans="1:7" s="199" customFormat="1" ht="11.25">
      <c r="A46" s="200">
        <v>42</v>
      </c>
      <c r="B46" s="203" t="s">
        <v>44</v>
      </c>
      <c r="C46" s="202">
        <v>1509</v>
      </c>
      <c r="D46" s="202">
        <v>1484</v>
      </c>
      <c r="E46" s="202">
        <v>1458</v>
      </c>
      <c r="F46" s="202">
        <v>1402</v>
      </c>
      <c r="G46" s="202">
        <v>1398</v>
      </c>
    </row>
    <row r="47" spans="1:7" s="199" customFormat="1" ht="11.25">
      <c r="A47" s="200">
        <v>43</v>
      </c>
      <c r="B47" s="203" t="s">
        <v>114</v>
      </c>
      <c r="C47" s="202">
        <v>297</v>
      </c>
      <c r="D47" s="202">
        <v>323</v>
      </c>
      <c r="E47" s="202">
        <v>330</v>
      </c>
      <c r="F47" s="202">
        <v>460</v>
      </c>
      <c r="G47" s="202">
        <v>460</v>
      </c>
    </row>
    <row r="48" spans="1:7" s="199" customFormat="1" ht="11.25">
      <c r="A48" s="200">
        <v>44</v>
      </c>
      <c r="B48" s="203" t="s">
        <v>115</v>
      </c>
      <c r="C48" s="202">
        <v>1807</v>
      </c>
      <c r="D48" s="202">
        <v>1827</v>
      </c>
      <c r="E48" s="202">
        <v>1963</v>
      </c>
      <c r="F48" s="202">
        <v>1983</v>
      </c>
      <c r="G48" s="202">
        <v>1159</v>
      </c>
    </row>
    <row r="49" spans="1:7" s="199" customFormat="1" ht="11.25">
      <c r="A49" s="200">
        <v>45</v>
      </c>
      <c r="B49" s="203" t="s">
        <v>45</v>
      </c>
      <c r="C49" s="202">
        <v>1269</v>
      </c>
      <c r="D49" s="202">
        <v>1191</v>
      </c>
      <c r="E49" s="202">
        <v>1219</v>
      </c>
      <c r="F49" s="202">
        <v>1329</v>
      </c>
      <c r="G49" s="202">
        <v>1136</v>
      </c>
    </row>
    <row r="50" spans="1:7" s="199" customFormat="1" ht="11.25">
      <c r="A50" s="200">
        <v>46</v>
      </c>
      <c r="B50" s="203" t="s">
        <v>46</v>
      </c>
      <c r="C50" s="202">
        <v>279</v>
      </c>
      <c r="D50" s="202">
        <v>302</v>
      </c>
      <c r="E50" s="202">
        <v>295</v>
      </c>
      <c r="F50" s="202">
        <v>335</v>
      </c>
      <c r="G50" s="202">
        <v>405</v>
      </c>
    </row>
    <row r="51" spans="1:7" s="199" customFormat="1" ht="11.25">
      <c r="A51" s="200">
        <v>47</v>
      </c>
      <c r="B51" s="203" t="s">
        <v>116</v>
      </c>
      <c r="C51" s="202">
        <v>376</v>
      </c>
      <c r="D51" s="202">
        <v>346</v>
      </c>
      <c r="E51" s="202">
        <v>166</v>
      </c>
      <c r="F51" s="202">
        <v>139</v>
      </c>
      <c r="G51" s="202">
        <v>109</v>
      </c>
    </row>
    <row r="52" spans="1:7" s="199" customFormat="1" ht="11.25">
      <c r="A52" s="200">
        <v>48</v>
      </c>
      <c r="B52" s="203" t="s">
        <v>47</v>
      </c>
      <c r="C52" s="202">
        <v>157</v>
      </c>
      <c r="D52" s="202">
        <v>149</v>
      </c>
      <c r="E52" s="202">
        <v>163</v>
      </c>
      <c r="F52" s="202">
        <v>179</v>
      </c>
      <c r="G52" s="202">
        <v>0</v>
      </c>
    </row>
    <row r="53" spans="1:7" s="199" customFormat="1" ht="11.25">
      <c r="A53" s="200">
        <v>49</v>
      </c>
      <c r="B53" s="203" t="s">
        <v>117</v>
      </c>
      <c r="C53" s="202">
        <v>802</v>
      </c>
      <c r="D53" s="202">
        <v>901</v>
      </c>
      <c r="E53" s="202">
        <v>941</v>
      </c>
      <c r="F53" s="202">
        <v>1035</v>
      </c>
      <c r="G53" s="202">
        <v>1137</v>
      </c>
    </row>
    <row r="54" spans="1:7" s="199" customFormat="1" ht="11.25">
      <c r="A54" s="200">
        <v>50</v>
      </c>
      <c r="B54" s="203" t="s">
        <v>48</v>
      </c>
      <c r="C54" s="202">
        <v>442</v>
      </c>
      <c r="D54" s="202">
        <v>457</v>
      </c>
      <c r="E54" s="202">
        <v>360</v>
      </c>
      <c r="F54" s="202">
        <v>477</v>
      </c>
      <c r="G54" s="202">
        <v>505</v>
      </c>
    </row>
    <row r="55" spans="1:7" s="199" customFormat="1" ht="11.25">
      <c r="A55" s="200">
        <v>51</v>
      </c>
      <c r="B55" s="203" t="s">
        <v>49</v>
      </c>
      <c r="C55" s="202">
        <v>1610.994427125533</v>
      </c>
      <c r="D55" s="202">
        <v>1662</v>
      </c>
      <c r="E55" s="202">
        <v>1713</v>
      </c>
      <c r="F55" s="202">
        <v>2063</v>
      </c>
      <c r="G55" s="202">
        <v>2272</v>
      </c>
    </row>
    <row r="56" spans="1:7" s="199" customFormat="1" ht="11.25">
      <c r="A56" s="204">
        <v>52</v>
      </c>
      <c r="B56" s="205" t="s">
        <v>118</v>
      </c>
      <c r="C56" s="206">
        <v>102.04911820823187</v>
      </c>
      <c r="D56" s="206">
        <v>227</v>
      </c>
      <c r="E56" s="206">
        <v>136</v>
      </c>
      <c r="F56" s="206">
        <v>140</v>
      </c>
      <c r="G56" s="206">
        <v>0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378</v>
      </c>
      <c r="D60" s="212">
        <v>377</v>
      </c>
      <c r="E60" s="212">
        <v>374</v>
      </c>
      <c r="F60" s="212">
        <v>379</v>
      </c>
      <c r="G60" s="212">
        <v>377</v>
      </c>
    </row>
    <row r="61" spans="1:7" s="199" customFormat="1" ht="11.25">
      <c r="A61" s="200">
        <v>54</v>
      </c>
      <c r="B61" s="208" t="s">
        <v>119</v>
      </c>
      <c r="C61" s="202">
        <v>1460</v>
      </c>
      <c r="D61" s="202">
        <v>1456</v>
      </c>
      <c r="E61" s="202">
        <v>1423</v>
      </c>
      <c r="F61" s="202">
        <v>1373</v>
      </c>
      <c r="G61" s="202">
        <v>1349</v>
      </c>
    </row>
    <row r="62" spans="1:7" s="199" customFormat="1" ht="11.25">
      <c r="A62" s="200">
        <v>55</v>
      </c>
      <c r="B62" s="208" t="s">
        <v>51</v>
      </c>
      <c r="C62" s="202">
        <v>235</v>
      </c>
      <c r="D62" s="202">
        <v>235</v>
      </c>
      <c r="E62" s="202">
        <v>264</v>
      </c>
      <c r="F62" s="202">
        <v>249</v>
      </c>
      <c r="G62" s="202">
        <v>263</v>
      </c>
    </row>
    <row r="63" spans="1:7" s="199" customFormat="1" ht="11.25">
      <c r="A63" s="200">
        <v>56</v>
      </c>
      <c r="B63" s="208" t="s">
        <v>52</v>
      </c>
      <c r="C63" s="202">
        <v>751</v>
      </c>
      <c r="D63" s="202">
        <v>545.3012397047384</v>
      </c>
      <c r="E63" s="202">
        <v>496</v>
      </c>
      <c r="F63" s="202">
        <v>633</v>
      </c>
      <c r="G63" s="202">
        <v>372</v>
      </c>
    </row>
    <row r="64" spans="1:7" s="199" customFormat="1" ht="11.25">
      <c r="A64" s="200">
        <v>57</v>
      </c>
      <c r="B64" s="208" t="s">
        <v>53</v>
      </c>
      <c r="C64" s="202">
        <v>666</v>
      </c>
      <c r="D64" s="202">
        <v>740</v>
      </c>
      <c r="E64" s="202">
        <v>814</v>
      </c>
      <c r="F64" s="202">
        <v>1050</v>
      </c>
      <c r="G64" s="202">
        <v>1108</v>
      </c>
    </row>
    <row r="65" spans="1:7" s="199" customFormat="1" ht="11.25">
      <c r="A65" s="200">
        <v>58</v>
      </c>
      <c r="B65" s="208" t="s">
        <v>54</v>
      </c>
      <c r="C65" s="202">
        <v>228</v>
      </c>
      <c r="D65" s="202">
        <v>225</v>
      </c>
      <c r="E65" s="202">
        <v>225</v>
      </c>
      <c r="F65" s="202">
        <v>225</v>
      </c>
      <c r="G65" s="202">
        <v>225</v>
      </c>
    </row>
    <row r="66" spans="1:7" s="199" customFormat="1" ht="11.25">
      <c r="A66" s="200">
        <v>59</v>
      </c>
      <c r="B66" s="208" t="s">
        <v>55</v>
      </c>
      <c r="C66" s="202">
        <v>3281.7931307573913</v>
      </c>
      <c r="D66" s="202">
        <v>3450</v>
      </c>
      <c r="E66" s="202">
        <v>3415</v>
      </c>
      <c r="F66" s="202">
        <v>2598</v>
      </c>
      <c r="G66" s="202">
        <v>3747</v>
      </c>
    </row>
    <row r="67" spans="1:7" s="199" customFormat="1" ht="11.25">
      <c r="A67" s="200">
        <v>60</v>
      </c>
      <c r="B67" s="208" t="s">
        <v>56</v>
      </c>
      <c r="C67" s="202">
        <v>817</v>
      </c>
      <c r="D67" s="202">
        <v>909</v>
      </c>
      <c r="E67" s="202">
        <v>910</v>
      </c>
      <c r="F67" s="202">
        <v>910</v>
      </c>
      <c r="G67" s="202">
        <v>1062</v>
      </c>
    </row>
    <row r="68" spans="1:7" s="199" customFormat="1" ht="11.25">
      <c r="A68" s="200">
        <v>61</v>
      </c>
      <c r="B68" s="208" t="s">
        <v>57</v>
      </c>
      <c r="C68" s="202">
        <v>167</v>
      </c>
      <c r="D68" s="202">
        <v>180</v>
      </c>
      <c r="E68" s="202">
        <v>230</v>
      </c>
      <c r="F68" s="202">
        <v>219</v>
      </c>
      <c r="G68" s="202">
        <v>250</v>
      </c>
    </row>
    <row r="69" spans="1:7" s="199" customFormat="1" ht="11.25">
      <c r="A69" s="200">
        <v>62</v>
      </c>
      <c r="B69" s="208" t="s">
        <v>120</v>
      </c>
      <c r="C69" s="202">
        <v>881</v>
      </c>
      <c r="D69" s="202">
        <v>820</v>
      </c>
      <c r="E69" s="202">
        <v>953</v>
      </c>
      <c r="F69" s="202">
        <v>1066</v>
      </c>
      <c r="G69" s="202">
        <v>1119</v>
      </c>
    </row>
    <row r="70" spans="1:7" s="199" customFormat="1" ht="11.25">
      <c r="A70" s="200">
        <v>63</v>
      </c>
      <c r="B70" s="208" t="s">
        <v>121</v>
      </c>
      <c r="C70" s="202">
        <v>830</v>
      </c>
      <c r="D70" s="202">
        <v>957</v>
      </c>
      <c r="E70" s="202">
        <v>991</v>
      </c>
      <c r="F70" s="202">
        <v>1185</v>
      </c>
      <c r="G70" s="202">
        <v>1525</v>
      </c>
    </row>
    <row r="71" spans="1:7" s="199" customFormat="1" ht="11.25">
      <c r="A71" s="200">
        <v>64</v>
      </c>
      <c r="B71" s="208" t="s">
        <v>122</v>
      </c>
      <c r="C71" s="202">
        <v>1319</v>
      </c>
      <c r="D71" s="202">
        <v>1507</v>
      </c>
      <c r="E71" s="202">
        <v>1263</v>
      </c>
      <c r="F71" s="202">
        <v>1591</v>
      </c>
      <c r="G71" s="202">
        <v>1669</v>
      </c>
    </row>
    <row r="72" spans="1:7" s="199" customFormat="1" ht="11.25">
      <c r="A72" s="200">
        <v>65</v>
      </c>
      <c r="B72" s="208" t="s">
        <v>123</v>
      </c>
      <c r="C72" s="202">
        <v>230</v>
      </c>
      <c r="D72" s="202">
        <v>212.47639893762494</v>
      </c>
      <c r="E72" s="202">
        <v>205</v>
      </c>
      <c r="F72" s="202">
        <v>145</v>
      </c>
      <c r="G72" s="202">
        <v>145</v>
      </c>
    </row>
    <row r="73" spans="1:7" s="199" customFormat="1" ht="11.25">
      <c r="A73" s="200">
        <v>66</v>
      </c>
      <c r="B73" s="208" t="s">
        <v>124</v>
      </c>
      <c r="C73" s="202">
        <v>893</v>
      </c>
      <c r="D73" s="202">
        <v>942</v>
      </c>
      <c r="E73" s="202">
        <v>893</v>
      </c>
      <c r="F73" s="202">
        <v>933</v>
      </c>
      <c r="G73" s="202">
        <v>1061</v>
      </c>
    </row>
    <row r="74" spans="1:7" s="199" customFormat="1" ht="11.25">
      <c r="A74" s="200">
        <v>67</v>
      </c>
      <c r="B74" s="208" t="s">
        <v>125</v>
      </c>
      <c r="C74" s="202">
        <v>1832</v>
      </c>
      <c r="D74" s="202">
        <v>1876</v>
      </c>
      <c r="E74" s="202">
        <v>1988</v>
      </c>
      <c r="F74" s="202">
        <v>2314</v>
      </c>
      <c r="G74" s="202">
        <v>2436</v>
      </c>
    </row>
    <row r="75" spans="1:7" s="199" customFormat="1" ht="11.25">
      <c r="A75" s="200">
        <v>68</v>
      </c>
      <c r="B75" s="208" t="s">
        <v>126</v>
      </c>
      <c r="C75" s="202">
        <v>1569</v>
      </c>
      <c r="D75" s="202">
        <v>1727</v>
      </c>
      <c r="E75" s="202">
        <v>2306</v>
      </c>
      <c r="F75" s="202">
        <v>2432</v>
      </c>
      <c r="G75" s="202">
        <v>2612</v>
      </c>
    </row>
    <row r="76" spans="1:7" s="199" customFormat="1" ht="11.25">
      <c r="A76" s="200">
        <v>69</v>
      </c>
      <c r="B76" s="208" t="s">
        <v>58</v>
      </c>
      <c r="C76" s="202">
        <v>5072</v>
      </c>
      <c r="D76" s="202">
        <v>5417</v>
      </c>
      <c r="E76" s="202">
        <v>1160</v>
      </c>
      <c r="F76" s="202">
        <v>1177</v>
      </c>
      <c r="G76" s="202">
        <v>893</v>
      </c>
    </row>
    <row r="77" spans="1:7" s="199" customFormat="1" ht="11.25">
      <c r="A77" s="200">
        <v>70</v>
      </c>
      <c r="B77" s="208" t="s">
        <v>127</v>
      </c>
      <c r="C77" s="202">
        <v>166</v>
      </c>
      <c r="D77" s="202">
        <v>166</v>
      </c>
      <c r="E77" s="202">
        <v>218</v>
      </c>
      <c r="F77" s="202">
        <v>253</v>
      </c>
      <c r="G77" s="202">
        <v>256</v>
      </c>
    </row>
    <row r="78" spans="1:7" s="199" customFormat="1" ht="11.25">
      <c r="A78" s="200">
        <v>71</v>
      </c>
      <c r="B78" s="208" t="s">
        <v>128</v>
      </c>
      <c r="C78" s="202">
        <v>362</v>
      </c>
      <c r="D78" s="202">
        <v>597</v>
      </c>
      <c r="E78" s="202">
        <v>559</v>
      </c>
      <c r="F78" s="202">
        <v>603</v>
      </c>
      <c r="G78" s="202">
        <v>668</v>
      </c>
    </row>
    <row r="79" spans="1:7" s="199" customFormat="1" ht="11.25">
      <c r="A79" s="200">
        <v>72</v>
      </c>
      <c r="B79" s="208" t="s">
        <v>59</v>
      </c>
      <c r="C79" s="202">
        <v>161</v>
      </c>
      <c r="D79" s="202">
        <v>209</v>
      </c>
      <c r="E79" s="202">
        <v>222</v>
      </c>
      <c r="F79" s="202">
        <v>323</v>
      </c>
      <c r="G79" s="202">
        <v>328</v>
      </c>
    </row>
    <row r="80" spans="1:7" s="199" customFormat="1" ht="11.25">
      <c r="A80" s="200">
        <v>73</v>
      </c>
      <c r="B80" s="208" t="s">
        <v>60</v>
      </c>
      <c r="C80" s="202">
        <v>357</v>
      </c>
      <c r="D80" s="202">
        <v>414</v>
      </c>
      <c r="E80" s="202">
        <v>308</v>
      </c>
      <c r="F80" s="202">
        <v>345</v>
      </c>
      <c r="G80" s="202">
        <v>387</v>
      </c>
    </row>
    <row r="81" spans="1:7" s="199" customFormat="1" ht="11.25">
      <c r="A81" s="200">
        <v>74</v>
      </c>
      <c r="B81" s="208" t="s">
        <v>129</v>
      </c>
      <c r="C81" s="202">
        <v>1266</v>
      </c>
      <c r="D81" s="202">
        <v>1240.1702577500055</v>
      </c>
      <c r="E81" s="202">
        <v>1560</v>
      </c>
      <c r="F81" s="202">
        <v>520</v>
      </c>
      <c r="G81" s="202">
        <v>2280</v>
      </c>
    </row>
    <row r="82" spans="1:7" s="199" customFormat="1" ht="11.25">
      <c r="A82" s="200">
        <v>75</v>
      </c>
      <c r="B82" s="208" t="s">
        <v>61</v>
      </c>
      <c r="C82" s="202">
        <v>22398</v>
      </c>
      <c r="D82" s="202">
        <v>19327</v>
      </c>
      <c r="E82" s="202">
        <v>20725</v>
      </c>
      <c r="F82" s="202">
        <v>21118</v>
      </c>
      <c r="G82" s="202">
        <v>21514</v>
      </c>
    </row>
    <row r="83" spans="1:7" s="199" customFormat="1" ht="11.25">
      <c r="A83" s="200">
        <v>76</v>
      </c>
      <c r="B83" s="208" t="s">
        <v>130</v>
      </c>
      <c r="C83" s="202">
        <v>1875</v>
      </c>
      <c r="D83" s="202">
        <v>1867</v>
      </c>
      <c r="E83" s="202">
        <v>1947</v>
      </c>
      <c r="F83" s="202">
        <v>1967</v>
      </c>
      <c r="G83" s="202">
        <v>2100</v>
      </c>
    </row>
    <row r="84" spans="1:7" s="199" customFormat="1" ht="11.25">
      <c r="A84" s="200">
        <v>77</v>
      </c>
      <c r="B84" s="208" t="s">
        <v>131</v>
      </c>
      <c r="C84" s="202">
        <v>2005</v>
      </c>
      <c r="D84" s="202">
        <v>2467</v>
      </c>
      <c r="E84" s="202">
        <v>2570</v>
      </c>
      <c r="F84" s="202">
        <v>3017</v>
      </c>
      <c r="G84" s="202">
        <v>2533</v>
      </c>
    </row>
    <row r="85" spans="1:7" s="199" customFormat="1" ht="11.25">
      <c r="A85" s="200">
        <v>78</v>
      </c>
      <c r="B85" s="208" t="s">
        <v>62</v>
      </c>
      <c r="C85" s="202">
        <v>4999.800174934646</v>
      </c>
      <c r="D85" s="202">
        <v>5910</v>
      </c>
      <c r="E85" s="202">
        <v>5756</v>
      </c>
      <c r="F85" s="202">
        <v>6496</v>
      </c>
      <c r="G85" s="202">
        <v>6859</v>
      </c>
    </row>
    <row r="86" spans="1:7" s="199" customFormat="1" ht="11.25">
      <c r="A86" s="200">
        <v>79</v>
      </c>
      <c r="B86" s="208" t="s">
        <v>132</v>
      </c>
      <c r="C86" s="202">
        <v>422</v>
      </c>
      <c r="D86" s="202">
        <v>458</v>
      </c>
      <c r="E86" s="202">
        <v>298</v>
      </c>
      <c r="F86" s="202">
        <v>339</v>
      </c>
      <c r="G86" s="202">
        <v>294</v>
      </c>
    </row>
    <row r="87" spans="1:7" s="199" customFormat="1" ht="11.25">
      <c r="A87" s="200">
        <v>80</v>
      </c>
      <c r="B87" s="208" t="s">
        <v>63</v>
      </c>
      <c r="C87" s="202">
        <v>687</v>
      </c>
      <c r="D87" s="202">
        <v>802</v>
      </c>
      <c r="E87" s="202">
        <v>106</v>
      </c>
      <c r="F87" s="202">
        <v>31</v>
      </c>
      <c r="G87" s="202">
        <v>0</v>
      </c>
    </row>
    <row r="88" spans="1:7" s="199" customFormat="1" ht="11.25">
      <c r="A88" s="200">
        <v>81</v>
      </c>
      <c r="B88" s="208" t="s">
        <v>64</v>
      </c>
      <c r="C88" s="202">
        <v>663</v>
      </c>
      <c r="D88" s="202">
        <v>607</v>
      </c>
      <c r="E88" s="202">
        <v>508</v>
      </c>
      <c r="F88" s="202">
        <v>285</v>
      </c>
      <c r="G88" s="202">
        <v>40</v>
      </c>
    </row>
    <row r="89" spans="1:7" s="199" customFormat="1" ht="11.25">
      <c r="A89" s="200">
        <v>82</v>
      </c>
      <c r="B89" s="208" t="s">
        <v>133</v>
      </c>
      <c r="C89" s="202">
        <v>218</v>
      </c>
      <c r="D89" s="202">
        <v>232</v>
      </c>
      <c r="E89" s="202">
        <v>212</v>
      </c>
      <c r="F89" s="202">
        <v>245</v>
      </c>
      <c r="G89" s="202">
        <v>273</v>
      </c>
    </row>
    <row r="90" spans="1:7" s="199" customFormat="1" ht="11.25">
      <c r="A90" s="200">
        <v>83</v>
      </c>
      <c r="B90" s="208" t="s">
        <v>65</v>
      </c>
      <c r="C90" s="202">
        <v>2293</v>
      </c>
      <c r="D90" s="202">
        <v>2563</v>
      </c>
      <c r="E90" s="202">
        <v>3274</v>
      </c>
      <c r="F90" s="202">
        <v>2968</v>
      </c>
      <c r="G90" s="202">
        <v>2876</v>
      </c>
    </row>
    <row r="91" spans="1:7" s="199" customFormat="1" ht="11.25">
      <c r="A91" s="200">
        <v>84</v>
      </c>
      <c r="B91" s="208" t="s">
        <v>66</v>
      </c>
      <c r="C91" s="202">
        <v>1914</v>
      </c>
      <c r="D91" s="202">
        <v>840</v>
      </c>
      <c r="E91" s="202">
        <v>840</v>
      </c>
      <c r="F91" s="202">
        <v>948</v>
      </c>
      <c r="G91" s="202">
        <v>945</v>
      </c>
    </row>
    <row r="92" spans="1:7" s="199" customFormat="1" ht="11.25">
      <c r="A92" s="200">
        <v>85</v>
      </c>
      <c r="B92" s="208" t="s">
        <v>67</v>
      </c>
      <c r="C92" s="202">
        <v>296</v>
      </c>
      <c r="D92" s="202">
        <v>315</v>
      </c>
      <c r="E92" s="202">
        <v>415</v>
      </c>
      <c r="F92" s="202">
        <v>876</v>
      </c>
      <c r="G92" s="202">
        <v>1066</v>
      </c>
    </row>
    <row r="93" spans="1:7" s="199" customFormat="1" ht="11.25">
      <c r="A93" s="200">
        <v>86</v>
      </c>
      <c r="B93" s="208" t="s">
        <v>68</v>
      </c>
      <c r="C93" s="202">
        <v>733</v>
      </c>
      <c r="D93" s="202">
        <v>654</v>
      </c>
      <c r="E93" s="202">
        <v>458</v>
      </c>
      <c r="F93" s="202">
        <v>318</v>
      </c>
      <c r="G93" s="202">
        <v>168</v>
      </c>
    </row>
    <row r="94" spans="1:7" s="199" customFormat="1" ht="11.25">
      <c r="A94" s="200">
        <v>87</v>
      </c>
      <c r="B94" s="208" t="s">
        <v>134</v>
      </c>
      <c r="C94" s="202">
        <v>624</v>
      </c>
      <c r="D94" s="202">
        <v>367</v>
      </c>
      <c r="E94" s="202">
        <v>362</v>
      </c>
      <c r="F94" s="202">
        <v>362</v>
      </c>
      <c r="G94" s="202">
        <v>0</v>
      </c>
    </row>
    <row r="95" spans="1:7" s="199" customFormat="1" ht="11.25">
      <c r="A95" s="200">
        <v>88</v>
      </c>
      <c r="B95" s="208" t="s">
        <v>69</v>
      </c>
      <c r="C95" s="202">
        <v>349</v>
      </c>
      <c r="D95" s="202">
        <v>364</v>
      </c>
      <c r="E95" s="202">
        <v>386</v>
      </c>
      <c r="F95" s="202">
        <v>403</v>
      </c>
      <c r="G95" s="202">
        <v>0</v>
      </c>
    </row>
    <row r="96" spans="1:7" s="199" customFormat="1" ht="11.25">
      <c r="A96" s="200">
        <v>89</v>
      </c>
      <c r="B96" s="208" t="s">
        <v>70</v>
      </c>
      <c r="C96" s="202">
        <v>532</v>
      </c>
      <c r="D96" s="202">
        <v>542</v>
      </c>
      <c r="E96" s="202">
        <v>509</v>
      </c>
      <c r="F96" s="202">
        <v>564</v>
      </c>
      <c r="G96" s="202">
        <v>630</v>
      </c>
    </row>
    <row r="97" spans="1:7" s="199" customFormat="1" ht="11.25">
      <c r="A97" s="200">
        <v>90</v>
      </c>
      <c r="B97" s="208" t="s">
        <v>71</v>
      </c>
      <c r="C97" s="202">
        <v>439</v>
      </c>
      <c r="D97" s="202">
        <v>467.53995000387954</v>
      </c>
      <c r="E97" s="202">
        <v>330</v>
      </c>
      <c r="F97" s="202">
        <v>329.502302031647</v>
      </c>
      <c r="G97" s="202">
        <v>330</v>
      </c>
    </row>
    <row r="98" spans="1:7" s="199" customFormat="1" ht="11.25">
      <c r="A98" s="200">
        <v>91</v>
      </c>
      <c r="B98" s="208" t="s">
        <v>72</v>
      </c>
      <c r="C98" s="202">
        <v>3127</v>
      </c>
      <c r="D98" s="202">
        <v>3235</v>
      </c>
      <c r="E98" s="202">
        <v>3418</v>
      </c>
      <c r="F98" s="202">
        <v>3562</v>
      </c>
      <c r="G98" s="202">
        <v>3853</v>
      </c>
    </row>
    <row r="99" spans="1:7" s="199" customFormat="1" ht="11.25">
      <c r="A99" s="200">
        <v>92</v>
      </c>
      <c r="B99" s="208" t="s">
        <v>135</v>
      </c>
      <c r="C99" s="202">
        <v>13688</v>
      </c>
      <c r="D99" s="202">
        <v>14108.462983867892</v>
      </c>
      <c r="E99" s="202">
        <v>15573</v>
      </c>
      <c r="F99" s="202">
        <v>16501</v>
      </c>
      <c r="G99" s="202">
        <v>19667</v>
      </c>
    </row>
    <row r="100" spans="1:7" s="199" customFormat="1" ht="11.25">
      <c r="A100" s="200">
        <v>93</v>
      </c>
      <c r="B100" s="208" t="s">
        <v>136</v>
      </c>
      <c r="C100" s="202">
        <v>7809</v>
      </c>
      <c r="D100" s="202">
        <v>7835</v>
      </c>
      <c r="E100" s="202">
        <v>7903</v>
      </c>
      <c r="F100" s="202">
        <v>7848</v>
      </c>
      <c r="G100" s="202">
        <v>8111</v>
      </c>
    </row>
    <row r="101" spans="1:7" s="199" customFormat="1" ht="11.25">
      <c r="A101" s="200">
        <v>94</v>
      </c>
      <c r="B101" s="208" t="s">
        <v>137</v>
      </c>
      <c r="C101" s="202">
        <v>10001</v>
      </c>
      <c r="D101" s="202">
        <v>10001</v>
      </c>
      <c r="E101" s="202">
        <v>10154</v>
      </c>
      <c r="F101" s="202">
        <v>10372</v>
      </c>
      <c r="G101" s="202">
        <v>9909</v>
      </c>
    </row>
    <row r="102" spans="1:7" s="199" customFormat="1" ht="11.25">
      <c r="A102" s="204">
        <v>95</v>
      </c>
      <c r="B102" s="213" t="s">
        <v>138</v>
      </c>
      <c r="C102" s="206">
        <v>2013</v>
      </c>
      <c r="D102" s="206">
        <v>2226</v>
      </c>
      <c r="E102" s="206">
        <v>2068</v>
      </c>
      <c r="F102" s="206">
        <v>2420</v>
      </c>
      <c r="G102" s="206">
        <v>2693</v>
      </c>
    </row>
    <row r="103" spans="1:7" s="199" customFormat="1" ht="11.25">
      <c r="A103" s="200">
        <v>971</v>
      </c>
      <c r="B103" s="208" t="s">
        <v>73</v>
      </c>
      <c r="C103" s="202">
        <v>2624</v>
      </c>
      <c r="D103" s="202">
        <v>2562</v>
      </c>
      <c r="E103" s="202">
        <v>2546</v>
      </c>
      <c r="F103" s="202">
        <v>2454</v>
      </c>
      <c r="G103" s="202">
        <v>2424</v>
      </c>
    </row>
    <row r="104" spans="1:7" s="199" customFormat="1" ht="11.25">
      <c r="A104" s="200">
        <v>972</v>
      </c>
      <c r="B104" s="208" t="s">
        <v>74</v>
      </c>
      <c r="C104" s="202">
        <v>1703</v>
      </c>
      <c r="D104" s="202">
        <v>1702</v>
      </c>
      <c r="E104" s="202">
        <v>1821</v>
      </c>
      <c r="F104" s="202">
        <v>1780</v>
      </c>
      <c r="G104" s="202">
        <v>1711</v>
      </c>
    </row>
    <row r="105" spans="1:7" s="199" customFormat="1" ht="11.25">
      <c r="A105" s="200">
        <v>973</v>
      </c>
      <c r="B105" s="208" t="s">
        <v>139</v>
      </c>
      <c r="C105" s="202">
        <v>350</v>
      </c>
      <c r="D105" s="202">
        <v>350</v>
      </c>
      <c r="E105" s="202">
        <v>347</v>
      </c>
      <c r="F105" s="202">
        <v>347</v>
      </c>
      <c r="G105" s="202">
        <v>349</v>
      </c>
    </row>
    <row r="106" spans="1:7" s="199" customFormat="1" ht="11.25">
      <c r="A106" s="204">
        <v>974</v>
      </c>
      <c r="B106" s="213" t="s">
        <v>75</v>
      </c>
      <c r="C106" s="206">
        <v>1318.09633854386</v>
      </c>
      <c r="D106" s="206">
        <v>1315</v>
      </c>
      <c r="E106" s="206">
        <v>1626</v>
      </c>
      <c r="F106" s="206">
        <v>1794</v>
      </c>
      <c r="G106" s="206">
        <v>1959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144923.4840337569</v>
      </c>
      <c r="D108" s="212">
        <f>SUM(D4:D56)+SUM(D60:D102)</f>
        <v>143311.9902706679</v>
      </c>
      <c r="E108" s="212">
        <f>SUM(E4:E56)+SUM(E60:E102)</f>
        <v>142144</v>
      </c>
      <c r="F108" s="212">
        <f>SUM(F4:F56)+SUM(F60:F102)</f>
        <v>144509.50230203164</v>
      </c>
      <c r="G108" s="212">
        <f>SUM(G4:G56)+SUM(G60:G102)</f>
        <v>148071</v>
      </c>
    </row>
    <row r="109" spans="1:7" s="199" customFormat="1" ht="11.25">
      <c r="A109" s="216" t="s">
        <v>164</v>
      </c>
      <c r="B109" s="217"/>
      <c r="C109" s="202">
        <f>SUM(C103:C106)</f>
        <v>5995.09633854386</v>
      </c>
      <c r="D109" s="202">
        <f>SUM(D103:D106)</f>
        <v>5929</v>
      </c>
      <c r="E109" s="202">
        <f>SUM(E103:E106)</f>
        <v>6340</v>
      </c>
      <c r="F109" s="202">
        <f>SUM(F103:F106)</f>
        <v>6375</v>
      </c>
      <c r="G109" s="202">
        <f>SUM(G103:G106)</f>
        <v>6443</v>
      </c>
    </row>
    <row r="110" spans="1:7" s="199" customFormat="1" ht="11.25">
      <c r="A110" s="218" t="s">
        <v>165</v>
      </c>
      <c r="B110" s="219"/>
      <c r="C110" s="206">
        <f>SUM(C108:C109)</f>
        <v>150918.58037230076</v>
      </c>
      <c r="D110" s="206">
        <f>SUM(D108:D109)</f>
        <v>149240.9902706679</v>
      </c>
      <c r="E110" s="206">
        <f>SUM(E108:E109)</f>
        <v>148484</v>
      </c>
      <c r="F110" s="206">
        <f>SUM(F108:F109)</f>
        <v>150884.50230203164</v>
      </c>
      <c r="G110" s="206">
        <f>SUM(G108:G109)</f>
        <v>154514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G1"/>
  </mergeCells>
  <printOptions horizontalCentered="1"/>
  <pageMargins left="0.23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s="196" customFormat="1" ht="25.5" customHeight="1">
      <c r="A1" s="620" t="s">
        <v>184</v>
      </c>
      <c r="B1" s="621"/>
      <c r="C1" s="621"/>
      <c r="D1" s="621"/>
      <c r="E1" s="621"/>
      <c r="F1" s="621"/>
      <c r="G1" s="621"/>
    </row>
    <row r="3" spans="1:7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</row>
    <row r="4" spans="1:7" s="199" customFormat="1" ht="11.25">
      <c r="A4" s="200">
        <v>1</v>
      </c>
      <c r="B4" s="201" t="s">
        <v>15</v>
      </c>
      <c r="C4" s="202">
        <v>799</v>
      </c>
      <c r="D4" s="202">
        <v>826</v>
      </c>
      <c r="E4" s="202">
        <v>746</v>
      </c>
      <c r="F4" s="202">
        <v>750</v>
      </c>
      <c r="G4" s="202">
        <v>729</v>
      </c>
    </row>
    <row r="5" spans="1:7" s="199" customFormat="1" ht="11.25">
      <c r="A5" s="200">
        <v>2</v>
      </c>
      <c r="B5" s="203" t="s">
        <v>16</v>
      </c>
      <c r="C5" s="202">
        <v>474</v>
      </c>
      <c r="D5" s="202">
        <v>372</v>
      </c>
      <c r="E5" s="202">
        <v>365</v>
      </c>
      <c r="F5" s="202">
        <v>294</v>
      </c>
      <c r="G5" s="202">
        <v>215</v>
      </c>
    </row>
    <row r="6" spans="1:7" s="199" customFormat="1" ht="11.25">
      <c r="A6" s="200">
        <v>3</v>
      </c>
      <c r="B6" s="203" t="s">
        <v>17</v>
      </c>
      <c r="C6" s="202">
        <v>126</v>
      </c>
      <c r="D6" s="202">
        <v>156</v>
      </c>
      <c r="E6" s="202">
        <v>179</v>
      </c>
      <c r="F6" s="202">
        <v>189</v>
      </c>
      <c r="G6" s="202">
        <v>199</v>
      </c>
    </row>
    <row r="7" spans="1:7" s="199" customFormat="1" ht="11.25">
      <c r="A7" s="200">
        <v>4</v>
      </c>
      <c r="B7" s="203" t="s">
        <v>101</v>
      </c>
      <c r="C7" s="202">
        <v>261</v>
      </c>
      <c r="D7" s="202">
        <v>262</v>
      </c>
      <c r="E7" s="202">
        <v>289</v>
      </c>
      <c r="F7" s="202">
        <v>45</v>
      </c>
      <c r="G7" s="202">
        <v>45</v>
      </c>
    </row>
    <row r="8" spans="1:7" s="199" customFormat="1" ht="11.25">
      <c r="A8" s="200">
        <v>5</v>
      </c>
      <c r="B8" s="203" t="s">
        <v>102</v>
      </c>
      <c r="C8" s="202">
        <v>68</v>
      </c>
      <c r="D8" s="202">
        <v>48</v>
      </c>
      <c r="E8" s="202">
        <v>43</v>
      </c>
      <c r="F8" s="202">
        <v>0</v>
      </c>
      <c r="G8" s="202">
        <v>0</v>
      </c>
    </row>
    <row r="9" spans="1:7" s="199" customFormat="1" ht="11.25">
      <c r="A9" s="200">
        <v>6</v>
      </c>
      <c r="B9" s="203" t="s">
        <v>103</v>
      </c>
      <c r="C9" s="202">
        <v>450</v>
      </c>
      <c r="D9" s="202">
        <v>901</v>
      </c>
      <c r="E9" s="202">
        <v>588</v>
      </c>
      <c r="F9" s="202">
        <v>0</v>
      </c>
      <c r="G9" s="202">
        <v>0</v>
      </c>
    </row>
    <row r="10" spans="1:7" s="199" customFormat="1" ht="11.25">
      <c r="A10" s="200">
        <v>7</v>
      </c>
      <c r="B10" s="203" t="s">
        <v>18</v>
      </c>
      <c r="C10" s="202">
        <v>197</v>
      </c>
      <c r="D10" s="202">
        <v>178</v>
      </c>
      <c r="E10" s="202">
        <v>182</v>
      </c>
      <c r="F10" s="202">
        <v>182</v>
      </c>
      <c r="G10" s="202">
        <v>184</v>
      </c>
    </row>
    <row r="11" spans="1:7" s="199" customFormat="1" ht="11.25">
      <c r="A11" s="200">
        <v>8</v>
      </c>
      <c r="B11" s="203" t="s">
        <v>19</v>
      </c>
      <c r="C11" s="202">
        <v>167</v>
      </c>
      <c r="D11" s="202">
        <v>162</v>
      </c>
      <c r="E11" s="202">
        <v>215</v>
      </c>
      <c r="F11" s="202">
        <v>184</v>
      </c>
      <c r="G11" s="202">
        <v>190</v>
      </c>
    </row>
    <row r="12" spans="1:7" s="199" customFormat="1" ht="11.25">
      <c r="A12" s="200">
        <v>9</v>
      </c>
      <c r="B12" s="203" t="s">
        <v>20</v>
      </c>
      <c r="C12" s="202">
        <v>163</v>
      </c>
      <c r="D12" s="202">
        <v>165</v>
      </c>
      <c r="E12" s="202">
        <v>93</v>
      </c>
      <c r="F12" s="202">
        <v>65</v>
      </c>
      <c r="G12" s="202">
        <v>20</v>
      </c>
    </row>
    <row r="13" spans="1:7" s="199" customFormat="1" ht="11.25">
      <c r="A13" s="200">
        <v>10</v>
      </c>
      <c r="B13" s="203" t="s">
        <v>21</v>
      </c>
      <c r="C13" s="202">
        <v>287</v>
      </c>
      <c r="D13" s="202">
        <v>399</v>
      </c>
      <c r="E13" s="202">
        <v>393</v>
      </c>
      <c r="F13" s="202">
        <v>385.0072364305894</v>
      </c>
      <c r="G13" s="202">
        <v>144</v>
      </c>
    </row>
    <row r="14" spans="1:7" s="199" customFormat="1" ht="11.25">
      <c r="A14" s="200">
        <v>11</v>
      </c>
      <c r="B14" s="203" t="s">
        <v>22</v>
      </c>
      <c r="C14" s="202">
        <v>132</v>
      </c>
      <c r="D14" s="202">
        <v>70</v>
      </c>
      <c r="E14" s="202">
        <v>47</v>
      </c>
      <c r="F14" s="202">
        <v>47</v>
      </c>
      <c r="G14" s="202">
        <v>118</v>
      </c>
    </row>
    <row r="15" spans="1:7" s="199" customFormat="1" ht="11.25">
      <c r="A15" s="200">
        <v>12</v>
      </c>
      <c r="B15" s="203" t="s">
        <v>23</v>
      </c>
      <c r="C15" s="202">
        <v>278</v>
      </c>
      <c r="D15" s="202">
        <v>277</v>
      </c>
      <c r="E15" s="202">
        <v>273</v>
      </c>
      <c r="F15" s="202">
        <v>300</v>
      </c>
      <c r="G15" s="202">
        <v>415</v>
      </c>
    </row>
    <row r="16" spans="1:7" s="199" customFormat="1" ht="11.25">
      <c r="A16" s="200">
        <v>13</v>
      </c>
      <c r="B16" s="203" t="s">
        <v>104</v>
      </c>
      <c r="C16" s="202">
        <v>1981</v>
      </c>
      <c r="D16" s="202">
        <v>1405</v>
      </c>
      <c r="E16" s="202">
        <v>1268</v>
      </c>
      <c r="F16" s="202">
        <v>740</v>
      </c>
      <c r="G16" s="202">
        <v>560</v>
      </c>
    </row>
    <row r="17" spans="1:7" s="199" customFormat="1" ht="11.25">
      <c r="A17" s="200">
        <v>14</v>
      </c>
      <c r="B17" s="203" t="s">
        <v>24</v>
      </c>
      <c r="C17" s="202">
        <v>452</v>
      </c>
      <c r="D17" s="202">
        <v>487</v>
      </c>
      <c r="E17" s="202">
        <v>511</v>
      </c>
      <c r="F17" s="202">
        <v>535</v>
      </c>
      <c r="G17" s="202">
        <v>538</v>
      </c>
    </row>
    <row r="18" spans="1:7" s="199" customFormat="1" ht="11.25">
      <c r="A18" s="200">
        <v>15</v>
      </c>
      <c r="B18" s="203" t="s">
        <v>25</v>
      </c>
      <c r="C18" s="202">
        <v>111</v>
      </c>
      <c r="D18" s="202">
        <v>88</v>
      </c>
      <c r="E18" s="202">
        <v>49</v>
      </c>
      <c r="F18" s="202">
        <v>48</v>
      </c>
      <c r="G18" s="202">
        <v>49</v>
      </c>
    </row>
    <row r="19" spans="1:7" s="199" customFormat="1" ht="11.25">
      <c r="A19" s="200">
        <v>16</v>
      </c>
      <c r="B19" s="203" t="s">
        <v>26</v>
      </c>
      <c r="C19" s="202">
        <v>277</v>
      </c>
      <c r="D19" s="202">
        <v>292</v>
      </c>
      <c r="E19" s="202">
        <v>315</v>
      </c>
      <c r="F19" s="202">
        <v>324</v>
      </c>
      <c r="G19" s="202">
        <v>331</v>
      </c>
    </row>
    <row r="20" spans="1:7" s="199" customFormat="1" ht="11.25">
      <c r="A20" s="200">
        <v>17</v>
      </c>
      <c r="B20" s="203" t="s">
        <v>105</v>
      </c>
      <c r="C20" s="202">
        <v>572</v>
      </c>
      <c r="D20" s="202">
        <v>531</v>
      </c>
      <c r="E20" s="202">
        <v>607</v>
      </c>
      <c r="F20" s="202">
        <v>541</v>
      </c>
      <c r="G20" s="202">
        <v>518</v>
      </c>
    </row>
    <row r="21" spans="1:7" s="199" customFormat="1" ht="11.25">
      <c r="A21" s="200">
        <v>18</v>
      </c>
      <c r="B21" s="203" t="s">
        <v>27</v>
      </c>
      <c r="C21" s="202">
        <v>257</v>
      </c>
      <c r="D21" s="202">
        <v>233</v>
      </c>
      <c r="E21" s="202">
        <v>239</v>
      </c>
      <c r="F21" s="202">
        <v>259</v>
      </c>
      <c r="G21" s="202">
        <v>250</v>
      </c>
    </row>
    <row r="22" spans="1:7" s="199" customFormat="1" ht="11.25">
      <c r="A22" s="200">
        <v>19</v>
      </c>
      <c r="B22" s="203" t="s">
        <v>28</v>
      </c>
      <c r="C22" s="202">
        <v>156</v>
      </c>
      <c r="D22" s="202">
        <v>165</v>
      </c>
      <c r="E22" s="202">
        <v>165</v>
      </c>
      <c r="F22" s="202">
        <v>61</v>
      </c>
      <c r="G22" s="202">
        <v>61</v>
      </c>
    </row>
    <row r="23" spans="1:7" s="199" customFormat="1" ht="11.25">
      <c r="A23" s="200" t="s">
        <v>8</v>
      </c>
      <c r="B23" s="203" t="s">
        <v>29</v>
      </c>
      <c r="C23" s="202">
        <v>51</v>
      </c>
      <c r="D23" s="202">
        <v>51</v>
      </c>
      <c r="E23" s="202">
        <v>0</v>
      </c>
      <c r="F23" s="202">
        <v>5</v>
      </c>
      <c r="G23" s="202">
        <v>0</v>
      </c>
    </row>
    <row r="24" spans="1:7" s="199" customFormat="1" ht="11.25">
      <c r="A24" s="200" t="s">
        <v>76</v>
      </c>
      <c r="B24" s="203" t="s">
        <v>106</v>
      </c>
      <c r="C24" s="202">
        <v>244</v>
      </c>
      <c r="D24" s="202">
        <v>25.663029554391027</v>
      </c>
      <c r="E24" s="202">
        <v>97</v>
      </c>
      <c r="F24" s="202">
        <v>92</v>
      </c>
      <c r="G24" s="202">
        <v>79</v>
      </c>
    </row>
    <row r="25" spans="1:7" s="199" customFormat="1" ht="11.25">
      <c r="A25" s="200">
        <v>21</v>
      </c>
      <c r="B25" s="203" t="s">
        <v>107</v>
      </c>
      <c r="C25" s="202">
        <v>692</v>
      </c>
      <c r="D25" s="202">
        <v>713</v>
      </c>
      <c r="E25" s="202">
        <v>694</v>
      </c>
      <c r="F25" s="202">
        <v>678</v>
      </c>
      <c r="G25" s="202">
        <v>643</v>
      </c>
    </row>
    <row r="26" spans="1:7" s="199" customFormat="1" ht="11.25">
      <c r="A26" s="200">
        <v>22</v>
      </c>
      <c r="B26" s="203" t="s">
        <v>108</v>
      </c>
      <c r="C26" s="202">
        <v>240</v>
      </c>
      <c r="D26" s="202">
        <v>325</v>
      </c>
      <c r="E26" s="202">
        <v>253</v>
      </c>
      <c r="F26" s="202">
        <v>247</v>
      </c>
      <c r="G26" s="202">
        <v>279</v>
      </c>
    </row>
    <row r="27" spans="1:7" s="199" customFormat="1" ht="11.25">
      <c r="A27" s="200">
        <v>23</v>
      </c>
      <c r="B27" s="203" t="s">
        <v>30</v>
      </c>
      <c r="C27" s="202">
        <v>55</v>
      </c>
      <c r="D27" s="202">
        <v>65</v>
      </c>
      <c r="E27" s="202">
        <v>60</v>
      </c>
      <c r="F27" s="202">
        <v>54</v>
      </c>
      <c r="G27" s="202">
        <v>28</v>
      </c>
    </row>
    <row r="28" spans="1:7" s="199" customFormat="1" ht="11.25">
      <c r="A28" s="200">
        <v>24</v>
      </c>
      <c r="B28" s="203" t="s">
        <v>31</v>
      </c>
      <c r="C28" s="202">
        <v>226</v>
      </c>
      <c r="D28" s="202">
        <v>226.2533069474488</v>
      </c>
      <c r="E28" s="202">
        <v>163</v>
      </c>
      <c r="F28" s="202">
        <v>121</v>
      </c>
      <c r="G28" s="202">
        <v>106</v>
      </c>
    </row>
    <row r="29" spans="1:7" s="199" customFormat="1" ht="11.25">
      <c r="A29" s="200">
        <v>25</v>
      </c>
      <c r="B29" s="203" t="s">
        <v>32</v>
      </c>
      <c r="C29" s="202">
        <v>691</v>
      </c>
      <c r="D29" s="202">
        <v>705</v>
      </c>
      <c r="E29" s="202">
        <v>649</v>
      </c>
      <c r="F29" s="202">
        <v>693</v>
      </c>
      <c r="G29" s="202">
        <v>696</v>
      </c>
    </row>
    <row r="30" spans="1:7" s="199" customFormat="1" ht="11.25">
      <c r="A30" s="200">
        <v>26</v>
      </c>
      <c r="B30" s="203" t="s">
        <v>33</v>
      </c>
      <c r="C30" s="202">
        <v>819</v>
      </c>
      <c r="D30" s="202">
        <v>512</v>
      </c>
      <c r="E30" s="202">
        <v>545</v>
      </c>
      <c r="F30" s="202">
        <v>700</v>
      </c>
      <c r="G30" s="202">
        <v>647</v>
      </c>
    </row>
    <row r="31" spans="1:7" s="199" customFormat="1" ht="11.25">
      <c r="A31" s="200">
        <v>27</v>
      </c>
      <c r="B31" s="203" t="s">
        <v>34</v>
      </c>
      <c r="C31" s="202">
        <v>383</v>
      </c>
      <c r="D31" s="202">
        <v>354</v>
      </c>
      <c r="E31" s="202">
        <v>316</v>
      </c>
      <c r="F31" s="202">
        <v>311</v>
      </c>
      <c r="G31" s="202">
        <v>258</v>
      </c>
    </row>
    <row r="32" spans="1:7" s="199" customFormat="1" ht="11.25">
      <c r="A32" s="200">
        <v>28</v>
      </c>
      <c r="B32" s="203" t="s">
        <v>109</v>
      </c>
      <c r="C32" s="202">
        <v>478</v>
      </c>
      <c r="D32" s="202">
        <v>336</v>
      </c>
      <c r="E32" s="202">
        <v>399</v>
      </c>
      <c r="F32" s="202">
        <v>345</v>
      </c>
      <c r="G32" s="202">
        <v>366</v>
      </c>
    </row>
    <row r="33" spans="1:7" s="199" customFormat="1" ht="11.25">
      <c r="A33" s="200">
        <v>29</v>
      </c>
      <c r="B33" s="203" t="s">
        <v>35</v>
      </c>
      <c r="C33" s="202">
        <v>1491</v>
      </c>
      <c r="D33" s="202">
        <v>861</v>
      </c>
      <c r="E33" s="202">
        <v>628</v>
      </c>
      <c r="F33" s="202">
        <v>562</v>
      </c>
      <c r="G33" s="202">
        <v>612</v>
      </c>
    </row>
    <row r="34" spans="1:7" s="199" customFormat="1" ht="11.25">
      <c r="A34" s="200">
        <v>30</v>
      </c>
      <c r="B34" s="203" t="s">
        <v>36</v>
      </c>
      <c r="C34" s="202">
        <v>1088</v>
      </c>
      <c r="D34" s="202">
        <v>835</v>
      </c>
      <c r="E34" s="202">
        <v>747</v>
      </c>
      <c r="F34" s="202">
        <v>414</v>
      </c>
      <c r="G34" s="202">
        <v>65</v>
      </c>
    </row>
    <row r="35" spans="1:7" s="199" customFormat="1" ht="11.25">
      <c r="A35" s="200">
        <v>31</v>
      </c>
      <c r="B35" s="203" t="s">
        <v>110</v>
      </c>
      <c r="C35" s="202">
        <v>965</v>
      </c>
      <c r="D35" s="202">
        <v>961</v>
      </c>
      <c r="E35" s="202">
        <v>903</v>
      </c>
      <c r="F35" s="202">
        <v>867</v>
      </c>
      <c r="G35" s="202">
        <v>822</v>
      </c>
    </row>
    <row r="36" spans="1:7" s="199" customFormat="1" ht="11.25">
      <c r="A36" s="200">
        <v>32</v>
      </c>
      <c r="B36" s="203" t="s">
        <v>37</v>
      </c>
      <c r="C36" s="202">
        <v>132</v>
      </c>
      <c r="D36" s="202">
        <v>132</v>
      </c>
      <c r="E36" s="202">
        <v>198</v>
      </c>
      <c r="F36" s="202">
        <v>153</v>
      </c>
      <c r="G36" s="202">
        <v>34</v>
      </c>
    </row>
    <row r="37" spans="1:7" s="199" customFormat="1" ht="11.25">
      <c r="A37" s="200">
        <v>33</v>
      </c>
      <c r="B37" s="203" t="s">
        <v>38</v>
      </c>
      <c r="C37" s="202">
        <v>935</v>
      </c>
      <c r="D37" s="202">
        <v>728</v>
      </c>
      <c r="E37" s="202">
        <v>1178</v>
      </c>
      <c r="F37" s="202">
        <v>1139</v>
      </c>
      <c r="G37" s="202">
        <v>1123</v>
      </c>
    </row>
    <row r="38" spans="1:7" s="199" customFormat="1" ht="11.25">
      <c r="A38" s="200">
        <v>34</v>
      </c>
      <c r="B38" s="203" t="s">
        <v>39</v>
      </c>
      <c r="C38" s="202">
        <v>962</v>
      </c>
      <c r="D38" s="202">
        <v>886</v>
      </c>
      <c r="E38" s="202">
        <v>874</v>
      </c>
      <c r="F38" s="202">
        <v>706</v>
      </c>
      <c r="G38" s="202">
        <v>702</v>
      </c>
    </row>
    <row r="39" spans="1:7" s="199" customFormat="1" ht="11.25">
      <c r="A39" s="200">
        <v>35</v>
      </c>
      <c r="B39" s="203" t="s">
        <v>111</v>
      </c>
      <c r="C39" s="202">
        <v>1378</v>
      </c>
      <c r="D39" s="202">
        <v>1145</v>
      </c>
      <c r="E39" s="202">
        <v>1376</v>
      </c>
      <c r="F39" s="202">
        <v>1314</v>
      </c>
      <c r="G39" s="202">
        <v>1323</v>
      </c>
    </row>
    <row r="40" spans="1:7" s="199" customFormat="1" ht="11.25">
      <c r="A40" s="200">
        <v>36</v>
      </c>
      <c r="B40" s="203" t="s">
        <v>40</v>
      </c>
      <c r="C40" s="202">
        <v>256</v>
      </c>
      <c r="D40" s="202">
        <v>304</v>
      </c>
      <c r="E40" s="202">
        <v>299</v>
      </c>
      <c r="F40" s="202">
        <v>293</v>
      </c>
      <c r="G40" s="202">
        <v>289</v>
      </c>
    </row>
    <row r="41" spans="1:7" s="199" customFormat="1" ht="11.25">
      <c r="A41" s="200">
        <v>37</v>
      </c>
      <c r="B41" s="203" t="s">
        <v>112</v>
      </c>
      <c r="C41" s="202">
        <v>523</v>
      </c>
      <c r="D41" s="202">
        <v>609</v>
      </c>
      <c r="E41" s="202">
        <v>644</v>
      </c>
      <c r="F41" s="202">
        <v>607</v>
      </c>
      <c r="G41" s="202">
        <v>606</v>
      </c>
    </row>
    <row r="42" spans="1:7" s="199" customFormat="1" ht="11.25">
      <c r="A42" s="200">
        <v>38</v>
      </c>
      <c r="B42" s="203" t="s">
        <v>41</v>
      </c>
      <c r="C42" s="202">
        <v>3012</v>
      </c>
      <c r="D42" s="202">
        <v>3705</v>
      </c>
      <c r="E42" s="202">
        <v>2860</v>
      </c>
      <c r="F42" s="202">
        <v>3285</v>
      </c>
      <c r="G42" s="202">
        <v>3003</v>
      </c>
    </row>
    <row r="43" spans="1:7" s="199" customFormat="1" ht="11.25">
      <c r="A43" s="200">
        <v>39</v>
      </c>
      <c r="B43" s="203" t="s">
        <v>42</v>
      </c>
      <c r="C43" s="202">
        <v>145</v>
      </c>
      <c r="D43" s="202">
        <v>137</v>
      </c>
      <c r="E43" s="202">
        <v>116</v>
      </c>
      <c r="F43" s="202">
        <v>97</v>
      </c>
      <c r="G43" s="202">
        <v>106</v>
      </c>
    </row>
    <row r="44" spans="1:7" s="199" customFormat="1" ht="11.25">
      <c r="A44" s="200">
        <v>40</v>
      </c>
      <c r="B44" s="203" t="s">
        <v>43</v>
      </c>
      <c r="C44" s="202">
        <v>244</v>
      </c>
      <c r="D44" s="202">
        <v>224</v>
      </c>
      <c r="E44" s="202">
        <v>193</v>
      </c>
      <c r="F44" s="202">
        <v>189</v>
      </c>
      <c r="G44" s="202">
        <v>189</v>
      </c>
    </row>
    <row r="45" spans="1:7" s="199" customFormat="1" ht="11.25">
      <c r="A45" s="200">
        <v>41</v>
      </c>
      <c r="B45" s="203" t="s">
        <v>113</v>
      </c>
      <c r="C45" s="202">
        <v>317</v>
      </c>
      <c r="D45" s="202">
        <v>333</v>
      </c>
      <c r="E45" s="202">
        <v>331</v>
      </c>
      <c r="F45" s="202">
        <v>330</v>
      </c>
      <c r="G45" s="202">
        <v>324</v>
      </c>
    </row>
    <row r="46" spans="1:7" s="199" customFormat="1" ht="11.25">
      <c r="A46" s="200">
        <v>42</v>
      </c>
      <c r="B46" s="203" t="s">
        <v>44</v>
      </c>
      <c r="C46" s="202">
        <v>563</v>
      </c>
      <c r="D46" s="202">
        <v>545</v>
      </c>
      <c r="E46" s="202">
        <v>481</v>
      </c>
      <c r="F46" s="202">
        <v>422</v>
      </c>
      <c r="G46" s="202">
        <v>414</v>
      </c>
    </row>
    <row r="47" spans="1:7" s="199" customFormat="1" ht="11.25">
      <c r="A47" s="200">
        <v>43</v>
      </c>
      <c r="B47" s="203" t="s">
        <v>114</v>
      </c>
      <c r="C47" s="202">
        <v>185</v>
      </c>
      <c r="D47" s="202">
        <v>249</v>
      </c>
      <c r="E47" s="202">
        <v>285</v>
      </c>
      <c r="F47" s="202">
        <v>187</v>
      </c>
      <c r="G47" s="202">
        <v>187</v>
      </c>
    </row>
    <row r="48" spans="1:7" s="199" customFormat="1" ht="11.25">
      <c r="A48" s="200">
        <v>44</v>
      </c>
      <c r="B48" s="203" t="s">
        <v>115</v>
      </c>
      <c r="C48" s="202">
        <v>2187</v>
      </c>
      <c r="D48" s="202">
        <v>1693</v>
      </c>
      <c r="E48" s="202">
        <v>1641</v>
      </c>
      <c r="F48" s="202">
        <v>1766</v>
      </c>
      <c r="G48" s="202">
        <v>1205</v>
      </c>
    </row>
    <row r="49" spans="1:7" s="199" customFormat="1" ht="11.25">
      <c r="A49" s="200">
        <v>45</v>
      </c>
      <c r="B49" s="203" t="s">
        <v>45</v>
      </c>
      <c r="C49" s="202">
        <v>835</v>
      </c>
      <c r="D49" s="202">
        <v>807</v>
      </c>
      <c r="E49" s="202">
        <v>895</v>
      </c>
      <c r="F49" s="202">
        <v>824</v>
      </c>
      <c r="G49" s="202">
        <v>1015</v>
      </c>
    </row>
    <row r="50" spans="1:7" s="199" customFormat="1" ht="11.25">
      <c r="A50" s="200">
        <v>46</v>
      </c>
      <c r="B50" s="203" t="s">
        <v>46</v>
      </c>
      <c r="C50" s="202">
        <v>186</v>
      </c>
      <c r="D50" s="202">
        <v>175</v>
      </c>
      <c r="E50" s="202">
        <v>155</v>
      </c>
      <c r="F50" s="202">
        <v>143</v>
      </c>
      <c r="G50" s="202">
        <v>166</v>
      </c>
    </row>
    <row r="51" spans="1:7" s="199" customFormat="1" ht="11.25">
      <c r="A51" s="200">
        <v>47</v>
      </c>
      <c r="B51" s="203" t="s">
        <v>116</v>
      </c>
      <c r="C51" s="202">
        <v>203</v>
      </c>
      <c r="D51" s="202">
        <v>188</v>
      </c>
      <c r="E51" s="202">
        <v>143</v>
      </c>
      <c r="F51" s="202">
        <v>137</v>
      </c>
      <c r="G51" s="202">
        <v>135</v>
      </c>
    </row>
    <row r="52" spans="1:7" s="199" customFormat="1" ht="11.25">
      <c r="A52" s="200">
        <v>48</v>
      </c>
      <c r="B52" s="203" t="s">
        <v>47</v>
      </c>
      <c r="C52" s="202">
        <v>54</v>
      </c>
      <c r="D52" s="202">
        <v>46</v>
      </c>
      <c r="E52" s="202">
        <v>53</v>
      </c>
      <c r="F52" s="202">
        <v>11</v>
      </c>
      <c r="G52" s="202">
        <v>0</v>
      </c>
    </row>
    <row r="53" spans="1:7" s="199" customFormat="1" ht="11.25">
      <c r="A53" s="200">
        <v>49</v>
      </c>
      <c r="B53" s="203" t="s">
        <v>117</v>
      </c>
      <c r="C53" s="202">
        <v>1089</v>
      </c>
      <c r="D53" s="202">
        <v>1127</v>
      </c>
      <c r="E53" s="202">
        <v>1144</v>
      </c>
      <c r="F53" s="202">
        <v>1134</v>
      </c>
      <c r="G53" s="202">
        <v>1175</v>
      </c>
    </row>
    <row r="54" spans="1:7" s="199" customFormat="1" ht="11.25">
      <c r="A54" s="200">
        <v>50</v>
      </c>
      <c r="B54" s="203" t="s">
        <v>48</v>
      </c>
      <c r="C54" s="202">
        <v>216</v>
      </c>
      <c r="D54" s="202">
        <v>251</v>
      </c>
      <c r="E54" s="202">
        <v>231</v>
      </c>
      <c r="F54" s="202">
        <v>138</v>
      </c>
      <c r="G54" s="202">
        <v>237</v>
      </c>
    </row>
    <row r="55" spans="1:7" s="199" customFormat="1" ht="11.25">
      <c r="A55" s="200">
        <v>51</v>
      </c>
      <c r="B55" s="203" t="s">
        <v>49</v>
      </c>
      <c r="C55" s="202">
        <v>809</v>
      </c>
      <c r="D55" s="202">
        <v>791</v>
      </c>
      <c r="E55" s="202">
        <v>771</v>
      </c>
      <c r="F55" s="202">
        <v>590</v>
      </c>
      <c r="G55" s="202">
        <v>581</v>
      </c>
    </row>
    <row r="56" spans="1:7" s="199" customFormat="1" ht="11.25">
      <c r="A56" s="204">
        <v>52</v>
      </c>
      <c r="B56" s="205" t="s">
        <v>118</v>
      </c>
      <c r="C56" s="206">
        <v>86</v>
      </c>
      <c r="D56" s="206">
        <v>125</v>
      </c>
      <c r="E56" s="206">
        <v>75</v>
      </c>
      <c r="F56" s="206">
        <v>41</v>
      </c>
      <c r="G56" s="206">
        <v>20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228</v>
      </c>
      <c r="D60" s="212">
        <v>252</v>
      </c>
      <c r="E60" s="212">
        <v>230</v>
      </c>
      <c r="F60" s="212">
        <v>257</v>
      </c>
      <c r="G60" s="212">
        <v>272</v>
      </c>
    </row>
    <row r="61" spans="1:7" s="199" customFormat="1" ht="11.25">
      <c r="A61" s="200">
        <v>54</v>
      </c>
      <c r="B61" s="208" t="s">
        <v>119</v>
      </c>
      <c r="C61" s="202">
        <v>679</v>
      </c>
      <c r="D61" s="202">
        <v>627</v>
      </c>
      <c r="E61" s="202">
        <v>560</v>
      </c>
      <c r="F61" s="202">
        <v>542</v>
      </c>
      <c r="G61" s="202">
        <v>512</v>
      </c>
    </row>
    <row r="62" spans="1:7" s="199" customFormat="1" ht="11.25">
      <c r="A62" s="200">
        <v>55</v>
      </c>
      <c r="B62" s="208" t="s">
        <v>51</v>
      </c>
      <c r="C62" s="202">
        <v>128</v>
      </c>
      <c r="D62" s="202">
        <v>158</v>
      </c>
      <c r="E62" s="202">
        <v>117</v>
      </c>
      <c r="F62" s="202">
        <v>110</v>
      </c>
      <c r="G62" s="202">
        <v>73</v>
      </c>
    </row>
    <row r="63" spans="1:7" s="199" customFormat="1" ht="11.25">
      <c r="A63" s="200">
        <v>56</v>
      </c>
      <c r="B63" s="208" t="s">
        <v>52</v>
      </c>
      <c r="C63" s="202">
        <v>581</v>
      </c>
      <c r="D63" s="202">
        <v>557.5373819473162</v>
      </c>
      <c r="E63" s="202">
        <v>517</v>
      </c>
      <c r="F63" s="202">
        <v>522.7376209672401</v>
      </c>
      <c r="G63" s="202">
        <v>343</v>
      </c>
    </row>
    <row r="64" spans="1:7" s="199" customFormat="1" ht="11.25">
      <c r="A64" s="200">
        <v>57</v>
      </c>
      <c r="B64" s="208" t="s">
        <v>53</v>
      </c>
      <c r="C64" s="202">
        <v>1089</v>
      </c>
      <c r="D64" s="202">
        <v>1074</v>
      </c>
      <c r="E64" s="202">
        <v>1106</v>
      </c>
      <c r="F64" s="202">
        <v>1035</v>
      </c>
      <c r="G64" s="202">
        <v>1012</v>
      </c>
    </row>
    <row r="65" spans="1:7" s="199" customFormat="1" ht="11.25">
      <c r="A65" s="200">
        <v>58</v>
      </c>
      <c r="B65" s="208" t="s">
        <v>54</v>
      </c>
      <c r="C65" s="202">
        <v>205</v>
      </c>
      <c r="D65" s="202">
        <v>204</v>
      </c>
      <c r="E65" s="202">
        <v>236</v>
      </c>
      <c r="F65" s="202">
        <v>236</v>
      </c>
      <c r="G65" s="202">
        <v>236</v>
      </c>
    </row>
    <row r="66" spans="1:7" s="199" customFormat="1" ht="11.25">
      <c r="A66" s="200">
        <v>59</v>
      </c>
      <c r="B66" s="208" t="s">
        <v>55</v>
      </c>
      <c r="C66" s="202">
        <v>2817</v>
      </c>
      <c r="D66" s="202">
        <v>4285</v>
      </c>
      <c r="E66" s="202">
        <v>3760</v>
      </c>
      <c r="F66" s="202">
        <v>2194</v>
      </c>
      <c r="G66" s="202">
        <v>3957</v>
      </c>
    </row>
    <row r="67" spans="1:7" s="199" customFormat="1" ht="11.25">
      <c r="A67" s="200">
        <v>60</v>
      </c>
      <c r="B67" s="208" t="s">
        <v>56</v>
      </c>
      <c r="C67" s="202">
        <v>726</v>
      </c>
      <c r="D67" s="202">
        <v>854</v>
      </c>
      <c r="E67" s="202">
        <v>880</v>
      </c>
      <c r="F67" s="202">
        <v>880</v>
      </c>
      <c r="G67" s="202">
        <v>992</v>
      </c>
    </row>
    <row r="68" spans="1:7" s="199" customFormat="1" ht="11.25">
      <c r="A68" s="200">
        <v>61</v>
      </c>
      <c r="B68" s="208" t="s">
        <v>57</v>
      </c>
      <c r="C68" s="202">
        <v>224</v>
      </c>
      <c r="D68" s="202">
        <v>214</v>
      </c>
      <c r="E68" s="202">
        <v>244</v>
      </c>
      <c r="F68" s="202">
        <v>250</v>
      </c>
      <c r="G68" s="202">
        <v>236</v>
      </c>
    </row>
    <row r="69" spans="1:7" s="199" customFormat="1" ht="11.25">
      <c r="A69" s="200">
        <v>62</v>
      </c>
      <c r="B69" s="208" t="s">
        <v>120</v>
      </c>
      <c r="C69" s="202">
        <v>1087</v>
      </c>
      <c r="D69" s="202">
        <v>1034</v>
      </c>
      <c r="E69" s="202">
        <v>1112</v>
      </c>
      <c r="F69" s="202">
        <v>1302</v>
      </c>
      <c r="G69" s="202">
        <v>1274</v>
      </c>
    </row>
    <row r="70" spans="1:7" s="199" customFormat="1" ht="11.25">
      <c r="A70" s="200">
        <v>63</v>
      </c>
      <c r="B70" s="208" t="s">
        <v>121</v>
      </c>
      <c r="C70" s="202">
        <v>457</v>
      </c>
      <c r="D70" s="202">
        <v>387</v>
      </c>
      <c r="E70" s="202">
        <v>382</v>
      </c>
      <c r="F70" s="202">
        <v>397</v>
      </c>
      <c r="G70" s="202">
        <v>297</v>
      </c>
    </row>
    <row r="71" spans="1:7" s="199" customFormat="1" ht="11.25">
      <c r="A71" s="200">
        <v>64</v>
      </c>
      <c r="B71" s="208" t="s">
        <v>122</v>
      </c>
      <c r="C71" s="202">
        <v>436</v>
      </c>
      <c r="D71" s="202">
        <v>436</v>
      </c>
      <c r="E71" s="202">
        <v>442</v>
      </c>
      <c r="F71" s="202">
        <v>406</v>
      </c>
      <c r="G71" s="202">
        <v>396</v>
      </c>
    </row>
    <row r="72" spans="1:7" s="199" customFormat="1" ht="11.25">
      <c r="A72" s="200">
        <v>65</v>
      </c>
      <c r="B72" s="208" t="s">
        <v>123</v>
      </c>
      <c r="C72" s="202">
        <v>105</v>
      </c>
      <c r="D72" s="202">
        <v>99.35021240047188</v>
      </c>
      <c r="E72" s="202">
        <v>75</v>
      </c>
      <c r="F72" s="202">
        <v>80</v>
      </c>
      <c r="G72" s="202">
        <v>76</v>
      </c>
    </row>
    <row r="73" spans="1:7" s="199" customFormat="1" ht="11.25">
      <c r="A73" s="200">
        <v>66</v>
      </c>
      <c r="B73" s="208" t="s">
        <v>124</v>
      </c>
      <c r="C73" s="202">
        <v>426</v>
      </c>
      <c r="D73" s="202">
        <v>411</v>
      </c>
      <c r="E73" s="202">
        <v>530</v>
      </c>
      <c r="F73" s="202">
        <v>539</v>
      </c>
      <c r="G73" s="202">
        <v>494</v>
      </c>
    </row>
    <row r="74" spans="1:7" s="199" customFormat="1" ht="11.25">
      <c r="A74" s="200">
        <v>67</v>
      </c>
      <c r="B74" s="208" t="s">
        <v>125</v>
      </c>
      <c r="C74" s="202">
        <v>1600</v>
      </c>
      <c r="D74" s="202">
        <v>1575</v>
      </c>
      <c r="E74" s="202">
        <v>1560</v>
      </c>
      <c r="F74" s="202">
        <v>1415</v>
      </c>
      <c r="G74" s="202">
        <v>1501</v>
      </c>
    </row>
    <row r="75" spans="1:7" s="199" customFormat="1" ht="11.25">
      <c r="A75" s="200">
        <v>68</v>
      </c>
      <c r="B75" s="208" t="s">
        <v>126</v>
      </c>
      <c r="C75" s="202">
        <v>1150</v>
      </c>
      <c r="D75" s="202">
        <v>1049</v>
      </c>
      <c r="E75" s="202">
        <v>620</v>
      </c>
      <c r="F75" s="202">
        <v>626</v>
      </c>
      <c r="G75" s="202">
        <v>596</v>
      </c>
    </row>
    <row r="76" spans="1:7" s="199" customFormat="1" ht="11.25">
      <c r="A76" s="200">
        <v>69</v>
      </c>
      <c r="B76" s="208" t="s">
        <v>58</v>
      </c>
      <c r="C76" s="202">
        <v>3425</v>
      </c>
      <c r="D76" s="202">
        <v>3278</v>
      </c>
      <c r="E76" s="202">
        <v>0</v>
      </c>
      <c r="F76" s="202">
        <v>0</v>
      </c>
      <c r="G76" s="202">
        <v>0</v>
      </c>
    </row>
    <row r="77" spans="1:7" s="199" customFormat="1" ht="11.25">
      <c r="A77" s="200">
        <v>70</v>
      </c>
      <c r="B77" s="208" t="s">
        <v>127</v>
      </c>
      <c r="C77" s="202">
        <v>143</v>
      </c>
      <c r="D77" s="202">
        <v>143</v>
      </c>
      <c r="E77" s="202">
        <v>107</v>
      </c>
      <c r="F77" s="202">
        <v>115</v>
      </c>
      <c r="G77" s="202">
        <v>112</v>
      </c>
    </row>
    <row r="78" spans="1:7" s="199" customFormat="1" ht="11.25">
      <c r="A78" s="200">
        <v>71</v>
      </c>
      <c r="B78" s="208" t="s">
        <v>128</v>
      </c>
      <c r="C78" s="202">
        <v>683</v>
      </c>
      <c r="D78" s="202">
        <v>987</v>
      </c>
      <c r="E78" s="202">
        <v>686</v>
      </c>
      <c r="F78" s="202">
        <v>735</v>
      </c>
      <c r="G78" s="202">
        <v>757</v>
      </c>
    </row>
    <row r="79" spans="1:7" s="199" customFormat="1" ht="11.25">
      <c r="A79" s="200">
        <v>72</v>
      </c>
      <c r="B79" s="208" t="s">
        <v>59</v>
      </c>
      <c r="C79" s="202">
        <v>514</v>
      </c>
      <c r="D79" s="202">
        <v>495</v>
      </c>
      <c r="E79" s="202">
        <v>537</v>
      </c>
      <c r="F79" s="202">
        <v>510</v>
      </c>
      <c r="G79" s="202">
        <v>534</v>
      </c>
    </row>
    <row r="80" spans="1:7" s="199" customFormat="1" ht="11.25">
      <c r="A80" s="200">
        <v>73</v>
      </c>
      <c r="B80" s="208" t="s">
        <v>60</v>
      </c>
      <c r="C80" s="202">
        <v>692</v>
      </c>
      <c r="D80" s="202">
        <v>610</v>
      </c>
      <c r="E80" s="202">
        <v>576</v>
      </c>
      <c r="F80" s="202">
        <v>603</v>
      </c>
      <c r="G80" s="202">
        <v>705.0032593924426</v>
      </c>
    </row>
    <row r="81" spans="1:7" s="199" customFormat="1" ht="11.25">
      <c r="A81" s="200">
        <v>74</v>
      </c>
      <c r="B81" s="208" t="s">
        <v>129</v>
      </c>
      <c r="C81" s="202">
        <v>1461</v>
      </c>
      <c r="D81" s="202">
        <v>1334.4037060156916</v>
      </c>
      <c r="E81" s="202">
        <v>1197</v>
      </c>
      <c r="F81" s="202">
        <v>599</v>
      </c>
      <c r="G81" s="202">
        <v>896</v>
      </c>
    </row>
    <row r="82" spans="1:7" s="199" customFormat="1" ht="11.25">
      <c r="A82" s="200">
        <v>75</v>
      </c>
      <c r="B82" s="208" t="s">
        <v>61</v>
      </c>
      <c r="C82" s="202">
        <v>2996</v>
      </c>
      <c r="D82" s="202">
        <v>2926</v>
      </c>
      <c r="E82" s="202">
        <v>3340</v>
      </c>
      <c r="F82" s="202">
        <v>3502</v>
      </c>
      <c r="G82" s="202">
        <v>3763</v>
      </c>
    </row>
    <row r="83" spans="1:7" s="199" customFormat="1" ht="11.25">
      <c r="A83" s="200">
        <v>76</v>
      </c>
      <c r="B83" s="208" t="s">
        <v>130</v>
      </c>
      <c r="C83" s="202">
        <v>1797</v>
      </c>
      <c r="D83" s="202">
        <v>1687</v>
      </c>
      <c r="E83" s="202">
        <v>1651</v>
      </c>
      <c r="F83" s="202">
        <v>1615</v>
      </c>
      <c r="G83" s="202">
        <v>1690</v>
      </c>
    </row>
    <row r="84" spans="1:7" s="199" customFormat="1" ht="11.25">
      <c r="A84" s="200">
        <v>77</v>
      </c>
      <c r="B84" s="208" t="s">
        <v>131</v>
      </c>
      <c r="C84" s="202">
        <v>1481</v>
      </c>
      <c r="D84" s="202">
        <v>1888</v>
      </c>
      <c r="E84" s="202">
        <v>1907</v>
      </c>
      <c r="F84" s="202">
        <v>1896</v>
      </c>
      <c r="G84" s="202">
        <v>1499</v>
      </c>
    </row>
    <row r="85" spans="1:7" s="199" customFormat="1" ht="11.25">
      <c r="A85" s="200">
        <v>78</v>
      </c>
      <c r="B85" s="208" t="s">
        <v>62</v>
      </c>
      <c r="C85" s="202">
        <v>1970</v>
      </c>
      <c r="D85" s="202">
        <v>1447</v>
      </c>
      <c r="E85" s="202">
        <v>1863</v>
      </c>
      <c r="F85" s="202">
        <v>1834</v>
      </c>
      <c r="G85" s="202">
        <v>1880</v>
      </c>
    </row>
    <row r="86" spans="1:7" s="199" customFormat="1" ht="11.25">
      <c r="A86" s="200">
        <v>79</v>
      </c>
      <c r="B86" s="208" t="s">
        <v>132</v>
      </c>
      <c r="C86" s="202">
        <v>229</v>
      </c>
      <c r="D86" s="202">
        <v>229</v>
      </c>
      <c r="E86" s="202">
        <v>200</v>
      </c>
      <c r="F86" s="202">
        <v>183</v>
      </c>
      <c r="G86" s="202">
        <v>178</v>
      </c>
    </row>
    <row r="87" spans="1:7" s="199" customFormat="1" ht="11.25">
      <c r="A87" s="200">
        <v>80</v>
      </c>
      <c r="B87" s="208" t="s">
        <v>63</v>
      </c>
      <c r="C87" s="202">
        <v>470</v>
      </c>
      <c r="D87" s="202">
        <v>491</v>
      </c>
      <c r="E87" s="202">
        <v>237</v>
      </c>
      <c r="F87" s="202">
        <v>184</v>
      </c>
      <c r="G87" s="202">
        <v>37</v>
      </c>
    </row>
    <row r="88" spans="1:7" s="199" customFormat="1" ht="11.25">
      <c r="A88" s="200">
        <v>81</v>
      </c>
      <c r="B88" s="208" t="s">
        <v>64</v>
      </c>
      <c r="C88" s="202">
        <v>431</v>
      </c>
      <c r="D88" s="202">
        <v>397</v>
      </c>
      <c r="E88" s="202">
        <v>347</v>
      </c>
      <c r="F88" s="202">
        <v>310</v>
      </c>
      <c r="G88" s="202">
        <v>148</v>
      </c>
    </row>
    <row r="89" spans="1:7" s="199" customFormat="1" ht="11.25">
      <c r="A89" s="200">
        <v>82</v>
      </c>
      <c r="B89" s="208" t="s">
        <v>133</v>
      </c>
      <c r="C89" s="202">
        <v>179</v>
      </c>
      <c r="D89" s="202">
        <v>193</v>
      </c>
      <c r="E89" s="202">
        <v>108</v>
      </c>
      <c r="F89" s="202">
        <v>96</v>
      </c>
      <c r="G89" s="202">
        <v>101</v>
      </c>
    </row>
    <row r="90" spans="1:7" s="199" customFormat="1" ht="11.25">
      <c r="A90" s="200">
        <v>83</v>
      </c>
      <c r="B90" s="208" t="s">
        <v>65</v>
      </c>
      <c r="C90" s="202">
        <v>1352</v>
      </c>
      <c r="D90" s="202">
        <v>1412</v>
      </c>
      <c r="E90" s="202">
        <v>1300</v>
      </c>
      <c r="F90" s="202">
        <v>1076</v>
      </c>
      <c r="G90" s="202">
        <v>910</v>
      </c>
    </row>
    <row r="91" spans="1:7" s="199" customFormat="1" ht="11.25">
      <c r="A91" s="200">
        <v>84</v>
      </c>
      <c r="B91" s="208" t="s">
        <v>66</v>
      </c>
      <c r="C91" s="202">
        <v>953</v>
      </c>
      <c r="D91" s="202">
        <v>364</v>
      </c>
      <c r="E91" s="202">
        <v>395</v>
      </c>
      <c r="F91" s="202">
        <v>342</v>
      </c>
      <c r="G91" s="202">
        <v>367</v>
      </c>
    </row>
    <row r="92" spans="1:7" s="199" customFormat="1" ht="11.25">
      <c r="A92" s="200">
        <v>85</v>
      </c>
      <c r="B92" s="208" t="s">
        <v>67</v>
      </c>
      <c r="C92" s="202">
        <v>433</v>
      </c>
      <c r="D92" s="202">
        <v>439</v>
      </c>
      <c r="E92" s="202">
        <v>445</v>
      </c>
      <c r="F92" s="202">
        <v>167</v>
      </c>
      <c r="G92" s="202">
        <v>104</v>
      </c>
    </row>
    <row r="93" spans="1:7" s="199" customFormat="1" ht="11.25">
      <c r="A93" s="200">
        <v>86</v>
      </c>
      <c r="B93" s="208" t="s">
        <v>68</v>
      </c>
      <c r="C93" s="202">
        <v>256</v>
      </c>
      <c r="D93" s="202">
        <v>217</v>
      </c>
      <c r="E93" s="202">
        <v>119</v>
      </c>
      <c r="F93" s="202">
        <v>143</v>
      </c>
      <c r="G93" s="202">
        <v>146</v>
      </c>
    </row>
    <row r="94" spans="1:7" s="199" customFormat="1" ht="11.25">
      <c r="A94" s="200">
        <v>87</v>
      </c>
      <c r="B94" s="208" t="s">
        <v>134</v>
      </c>
      <c r="C94" s="202">
        <v>333</v>
      </c>
      <c r="D94" s="202">
        <v>86</v>
      </c>
      <c r="E94" s="202">
        <v>80</v>
      </c>
      <c r="F94" s="202">
        <v>80</v>
      </c>
      <c r="G94" s="202">
        <v>60</v>
      </c>
    </row>
    <row r="95" spans="1:7" s="199" customFormat="1" ht="11.25">
      <c r="A95" s="200">
        <v>88</v>
      </c>
      <c r="B95" s="208" t="s">
        <v>69</v>
      </c>
      <c r="C95" s="202">
        <v>357</v>
      </c>
      <c r="D95" s="202">
        <v>392</v>
      </c>
      <c r="E95" s="202">
        <v>391</v>
      </c>
      <c r="F95" s="202">
        <v>369</v>
      </c>
      <c r="G95" s="202">
        <v>244</v>
      </c>
    </row>
    <row r="96" spans="1:7" s="199" customFormat="1" ht="11.25">
      <c r="A96" s="200">
        <v>89</v>
      </c>
      <c r="B96" s="208" t="s">
        <v>70</v>
      </c>
      <c r="C96" s="202">
        <v>359</v>
      </c>
      <c r="D96" s="202">
        <v>361</v>
      </c>
      <c r="E96" s="202">
        <v>408</v>
      </c>
      <c r="F96" s="202">
        <v>409</v>
      </c>
      <c r="G96" s="202">
        <v>394</v>
      </c>
    </row>
    <row r="97" spans="1:7" s="199" customFormat="1" ht="11.25">
      <c r="A97" s="200">
        <v>90</v>
      </c>
      <c r="B97" s="208" t="s">
        <v>71</v>
      </c>
      <c r="C97" s="202">
        <v>215</v>
      </c>
      <c r="D97" s="202">
        <v>245.0102269344857</v>
      </c>
      <c r="E97" s="202">
        <v>142</v>
      </c>
      <c r="F97" s="202">
        <v>142</v>
      </c>
      <c r="G97" s="202">
        <v>142</v>
      </c>
    </row>
    <row r="98" spans="1:7" s="199" customFormat="1" ht="11.25">
      <c r="A98" s="200">
        <v>91</v>
      </c>
      <c r="B98" s="208" t="s">
        <v>72</v>
      </c>
      <c r="C98" s="202">
        <v>1728</v>
      </c>
      <c r="D98" s="202">
        <v>1716</v>
      </c>
      <c r="E98" s="202">
        <v>1761</v>
      </c>
      <c r="F98" s="202">
        <v>1654</v>
      </c>
      <c r="G98" s="202">
        <v>1657</v>
      </c>
    </row>
    <row r="99" spans="1:7" s="199" customFormat="1" ht="11.25">
      <c r="A99" s="200">
        <v>92</v>
      </c>
      <c r="B99" s="208" t="s">
        <v>135</v>
      </c>
      <c r="C99" s="202">
        <v>2391</v>
      </c>
      <c r="D99" s="202">
        <v>2535.711834946139</v>
      </c>
      <c r="E99" s="202">
        <v>2517</v>
      </c>
      <c r="F99" s="202">
        <v>1676</v>
      </c>
      <c r="G99" s="202">
        <v>1490</v>
      </c>
    </row>
    <row r="100" spans="1:7" s="199" customFormat="1" ht="11.25">
      <c r="A100" s="200">
        <v>93</v>
      </c>
      <c r="B100" s="208" t="s">
        <v>136</v>
      </c>
      <c r="C100" s="202">
        <v>1387</v>
      </c>
      <c r="D100" s="202">
        <v>1398</v>
      </c>
      <c r="E100" s="202">
        <v>1444</v>
      </c>
      <c r="F100" s="202">
        <v>1438</v>
      </c>
      <c r="G100" s="202">
        <v>1404</v>
      </c>
    </row>
    <row r="101" spans="1:7" s="199" customFormat="1" ht="11.25">
      <c r="A101" s="200">
        <v>94</v>
      </c>
      <c r="B101" s="208" t="s">
        <v>137</v>
      </c>
      <c r="C101" s="202">
        <v>1424</v>
      </c>
      <c r="D101" s="202">
        <v>1398</v>
      </c>
      <c r="E101" s="202">
        <v>1412</v>
      </c>
      <c r="F101" s="202">
        <v>1496</v>
      </c>
      <c r="G101" s="202">
        <v>1254</v>
      </c>
    </row>
    <row r="102" spans="1:7" s="199" customFormat="1" ht="11.25">
      <c r="A102" s="204">
        <v>95</v>
      </c>
      <c r="B102" s="213" t="s">
        <v>138</v>
      </c>
      <c r="C102" s="206">
        <v>1360</v>
      </c>
      <c r="D102" s="206">
        <v>1354</v>
      </c>
      <c r="E102" s="206">
        <v>1358</v>
      </c>
      <c r="F102" s="206">
        <v>1245</v>
      </c>
      <c r="G102" s="206">
        <v>1141</v>
      </c>
    </row>
    <row r="103" spans="1:7" s="199" customFormat="1" ht="11.25">
      <c r="A103" s="200">
        <v>971</v>
      </c>
      <c r="B103" s="208" t="s">
        <v>73</v>
      </c>
      <c r="C103" s="202">
        <v>73</v>
      </c>
      <c r="D103" s="202">
        <v>84</v>
      </c>
      <c r="E103" s="202">
        <v>83</v>
      </c>
      <c r="F103" s="202">
        <v>83</v>
      </c>
      <c r="G103" s="202">
        <v>83</v>
      </c>
    </row>
    <row r="104" spans="1:7" s="199" customFormat="1" ht="11.25">
      <c r="A104" s="200">
        <v>972</v>
      </c>
      <c r="B104" s="208" t="s">
        <v>74</v>
      </c>
      <c r="C104" s="202">
        <v>85</v>
      </c>
      <c r="D104" s="202">
        <v>80</v>
      </c>
      <c r="E104" s="202">
        <v>114</v>
      </c>
      <c r="F104" s="202">
        <v>58</v>
      </c>
      <c r="G104" s="202">
        <v>50</v>
      </c>
    </row>
    <row r="105" spans="1:7" s="199" customFormat="1" ht="11.25">
      <c r="A105" s="200">
        <v>973</v>
      </c>
      <c r="B105" s="208" t="s">
        <v>139</v>
      </c>
      <c r="C105" s="202">
        <v>16</v>
      </c>
      <c r="D105" s="202">
        <v>16</v>
      </c>
      <c r="E105" s="202">
        <v>16</v>
      </c>
      <c r="F105" s="202">
        <v>16</v>
      </c>
      <c r="G105" s="202">
        <v>0</v>
      </c>
    </row>
    <row r="106" spans="1:7" s="199" customFormat="1" ht="11.25">
      <c r="A106" s="204">
        <v>974</v>
      </c>
      <c r="B106" s="213" t="s">
        <v>75</v>
      </c>
      <c r="C106" s="206">
        <v>128.15541752799933</v>
      </c>
      <c r="D106" s="206">
        <v>127</v>
      </c>
      <c r="E106" s="206">
        <v>45</v>
      </c>
      <c r="F106" s="206">
        <v>100</v>
      </c>
      <c r="G106" s="206">
        <v>80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69905</v>
      </c>
      <c r="D108" s="212">
        <f>SUM(D4:D56)+SUM(D60:D102)</f>
        <v>68426.92969874595</v>
      </c>
      <c r="E108" s="212">
        <f>SUM(E4:E56)+SUM(E60:E102)</f>
        <v>62863</v>
      </c>
      <c r="F108" s="212">
        <f>SUM(F4:F56)+SUM(F60:F102)</f>
        <v>56754.744857397825</v>
      </c>
      <c r="G108" s="212">
        <f>SUM(G4:G56)+SUM(G60:G102)</f>
        <v>55881.00325939244</v>
      </c>
    </row>
    <row r="109" spans="1:7" s="199" customFormat="1" ht="11.25">
      <c r="A109" s="251" t="s">
        <v>164</v>
      </c>
      <c r="B109" s="203"/>
      <c r="C109" s="202">
        <f>SUM(C103:C106)</f>
        <v>302.15541752799936</v>
      </c>
      <c r="D109" s="202">
        <f>SUM(D103:D106)</f>
        <v>307</v>
      </c>
      <c r="E109" s="202">
        <f>SUM(E103:E106)</f>
        <v>258</v>
      </c>
      <c r="F109" s="202">
        <f>SUM(F103:F106)</f>
        <v>257</v>
      </c>
      <c r="G109" s="202">
        <f>SUM(G103:G106)</f>
        <v>213</v>
      </c>
    </row>
    <row r="110" spans="1:7" s="199" customFormat="1" ht="11.25">
      <c r="A110" s="218" t="s">
        <v>165</v>
      </c>
      <c r="B110" s="219"/>
      <c r="C110" s="206">
        <f>SUM(C108:C109)</f>
        <v>70207.155417528</v>
      </c>
      <c r="D110" s="206">
        <f>SUM(D108:D109)</f>
        <v>68733.92969874595</v>
      </c>
      <c r="E110" s="206">
        <f>SUM(E108:E109)</f>
        <v>63121</v>
      </c>
      <c r="F110" s="206">
        <f>SUM(F108:F109)</f>
        <v>57011.744857397825</v>
      </c>
      <c r="G110" s="206">
        <f>SUM(G108:G109)</f>
        <v>56094.00325939244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ht="25.5" customHeight="1">
      <c r="A1" s="620" t="s">
        <v>185</v>
      </c>
      <c r="B1" s="621"/>
      <c r="C1" s="621"/>
      <c r="D1" s="621"/>
      <c r="E1" s="621"/>
      <c r="F1" s="621"/>
      <c r="G1" s="621"/>
    </row>
    <row r="2" spans="1:7" s="196" customFormat="1" ht="12.75" customHeight="1">
      <c r="A2" s="195"/>
      <c r="C2" s="193"/>
      <c r="D2" s="193"/>
      <c r="E2" s="193"/>
      <c r="F2" s="193"/>
      <c r="G2" s="193"/>
    </row>
    <row r="3" spans="1:7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</row>
    <row r="4" spans="1:7" s="199" customFormat="1" ht="11.25">
      <c r="A4" s="200">
        <v>1</v>
      </c>
      <c r="B4" s="201" t="s">
        <v>15</v>
      </c>
      <c r="C4" s="202">
        <v>10</v>
      </c>
      <c r="D4" s="202">
        <v>10</v>
      </c>
      <c r="E4" s="202">
        <v>10</v>
      </c>
      <c r="F4" s="202">
        <v>42</v>
      </c>
      <c r="G4" s="202">
        <v>44</v>
      </c>
    </row>
    <row r="5" spans="1:7" s="199" customFormat="1" ht="11.25">
      <c r="A5" s="200">
        <v>2</v>
      </c>
      <c r="B5" s="203" t="s">
        <v>16</v>
      </c>
      <c r="C5" s="202">
        <v>0</v>
      </c>
      <c r="D5" s="202">
        <v>0</v>
      </c>
      <c r="E5" s="202">
        <v>0</v>
      </c>
      <c r="F5" s="202">
        <v>0</v>
      </c>
      <c r="G5" s="202">
        <v>0</v>
      </c>
    </row>
    <row r="6" spans="1:7" s="199" customFormat="1" ht="11.25">
      <c r="A6" s="200">
        <v>3</v>
      </c>
      <c r="B6" s="203" t="s">
        <v>17</v>
      </c>
      <c r="C6" s="202">
        <v>50</v>
      </c>
      <c r="D6" s="202">
        <v>28</v>
      </c>
      <c r="E6" s="202">
        <v>16</v>
      </c>
      <c r="F6" s="202">
        <v>18</v>
      </c>
      <c r="G6" s="202">
        <v>26</v>
      </c>
    </row>
    <row r="7" spans="1:7" s="199" customFormat="1" ht="11.25">
      <c r="A7" s="200">
        <v>4</v>
      </c>
      <c r="B7" s="203" t="s">
        <v>101</v>
      </c>
      <c r="C7" s="202">
        <v>15</v>
      </c>
      <c r="D7" s="202">
        <v>25</v>
      </c>
      <c r="E7" s="202">
        <v>28</v>
      </c>
      <c r="F7" s="202">
        <v>0</v>
      </c>
      <c r="G7" s="202">
        <v>0</v>
      </c>
    </row>
    <row r="8" spans="1:7" s="199" customFormat="1" ht="11.25">
      <c r="A8" s="200">
        <v>5</v>
      </c>
      <c r="B8" s="203" t="s">
        <v>102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</row>
    <row r="9" spans="1:7" s="199" customFormat="1" ht="11.25">
      <c r="A9" s="200">
        <v>6</v>
      </c>
      <c r="B9" s="203" t="s">
        <v>103</v>
      </c>
      <c r="C9" s="202">
        <v>480</v>
      </c>
      <c r="D9" s="202">
        <v>417</v>
      </c>
      <c r="E9" s="202">
        <v>392</v>
      </c>
      <c r="F9" s="202">
        <v>446</v>
      </c>
      <c r="G9" s="202">
        <v>446</v>
      </c>
    </row>
    <row r="10" spans="1:7" s="199" customFormat="1" ht="11.25">
      <c r="A10" s="200">
        <v>7</v>
      </c>
      <c r="B10" s="203" t="s">
        <v>18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</row>
    <row r="11" spans="1:7" s="199" customFormat="1" ht="11.25">
      <c r="A11" s="200">
        <v>8</v>
      </c>
      <c r="B11" s="203" t="s">
        <v>19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</row>
    <row r="12" spans="1:7" s="199" customFormat="1" ht="11.25">
      <c r="A12" s="200">
        <v>9</v>
      </c>
      <c r="B12" s="203" t="s">
        <v>20</v>
      </c>
      <c r="C12" s="202">
        <v>10</v>
      </c>
      <c r="D12" s="202">
        <v>10</v>
      </c>
      <c r="E12" s="202">
        <v>10</v>
      </c>
      <c r="F12" s="202">
        <v>0</v>
      </c>
      <c r="G12" s="202">
        <v>0</v>
      </c>
    </row>
    <row r="13" spans="1:7" s="199" customFormat="1" ht="11.25">
      <c r="A13" s="200">
        <v>10</v>
      </c>
      <c r="B13" s="203" t="s">
        <v>21</v>
      </c>
      <c r="C13" s="202">
        <v>20</v>
      </c>
      <c r="D13" s="202">
        <v>25</v>
      </c>
      <c r="E13" s="202">
        <v>23</v>
      </c>
      <c r="F13" s="202">
        <v>25</v>
      </c>
      <c r="G13" s="202">
        <v>25</v>
      </c>
    </row>
    <row r="14" spans="1:7" s="199" customFormat="1" ht="11.25">
      <c r="A14" s="200">
        <v>11</v>
      </c>
      <c r="B14" s="203" t="s">
        <v>22</v>
      </c>
      <c r="C14" s="202">
        <v>70</v>
      </c>
      <c r="D14" s="202">
        <v>70</v>
      </c>
      <c r="E14" s="202">
        <v>60</v>
      </c>
      <c r="F14" s="202">
        <v>47</v>
      </c>
      <c r="G14" s="202">
        <v>46</v>
      </c>
    </row>
    <row r="15" spans="1:7" s="199" customFormat="1" ht="11.25">
      <c r="A15" s="200">
        <v>12</v>
      </c>
      <c r="B15" s="203" t="s">
        <v>23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</row>
    <row r="16" spans="1:7" s="199" customFormat="1" ht="11.25">
      <c r="A16" s="200">
        <v>13</v>
      </c>
      <c r="B16" s="203" t="s">
        <v>104</v>
      </c>
      <c r="C16" s="202">
        <v>1041</v>
      </c>
      <c r="D16" s="202">
        <v>720</v>
      </c>
      <c r="E16" s="202">
        <v>795</v>
      </c>
      <c r="F16" s="202">
        <v>795</v>
      </c>
      <c r="G16" s="202">
        <v>775</v>
      </c>
    </row>
    <row r="17" spans="1:7" s="199" customFormat="1" ht="11.25">
      <c r="A17" s="200">
        <v>14</v>
      </c>
      <c r="B17" s="203" t="s">
        <v>24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</row>
    <row r="18" spans="1:7" s="199" customFormat="1" ht="11.25">
      <c r="A18" s="200">
        <v>15</v>
      </c>
      <c r="B18" s="203" t="s">
        <v>25</v>
      </c>
      <c r="C18" s="202">
        <v>0</v>
      </c>
      <c r="D18" s="202">
        <v>0</v>
      </c>
      <c r="E18" s="202">
        <v>0</v>
      </c>
      <c r="F18" s="202">
        <v>0</v>
      </c>
      <c r="G18" s="202">
        <v>0</v>
      </c>
    </row>
    <row r="19" spans="1:7" s="199" customFormat="1" ht="11.25">
      <c r="A19" s="200">
        <v>16</v>
      </c>
      <c r="B19" s="203" t="s">
        <v>26</v>
      </c>
      <c r="C19" s="202">
        <v>0</v>
      </c>
      <c r="D19" s="202">
        <v>0</v>
      </c>
      <c r="E19" s="202">
        <v>0</v>
      </c>
      <c r="F19" s="202">
        <v>0</v>
      </c>
      <c r="G19" s="202">
        <v>0</v>
      </c>
    </row>
    <row r="20" spans="1:7" s="199" customFormat="1" ht="11.25">
      <c r="A20" s="200">
        <v>17</v>
      </c>
      <c r="B20" s="203" t="s">
        <v>105</v>
      </c>
      <c r="C20" s="202">
        <v>123</v>
      </c>
      <c r="D20" s="202">
        <v>137</v>
      </c>
      <c r="E20" s="202">
        <v>50</v>
      </c>
      <c r="F20" s="202">
        <v>37</v>
      </c>
      <c r="G20" s="202">
        <v>26</v>
      </c>
    </row>
    <row r="21" spans="1:7" s="199" customFormat="1" ht="11.25">
      <c r="A21" s="200">
        <v>18</v>
      </c>
      <c r="B21" s="203" t="s">
        <v>27</v>
      </c>
      <c r="C21" s="202">
        <v>30</v>
      </c>
      <c r="D21" s="202">
        <v>30</v>
      </c>
      <c r="E21" s="202">
        <v>30</v>
      </c>
      <c r="F21" s="202">
        <v>30</v>
      </c>
      <c r="G21" s="202">
        <v>30</v>
      </c>
    </row>
    <row r="22" spans="1:7" s="199" customFormat="1" ht="11.25">
      <c r="A22" s="200">
        <v>19</v>
      </c>
      <c r="B22" s="203" t="s">
        <v>28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</row>
    <row r="23" spans="1:7" s="199" customFormat="1" ht="11.25">
      <c r="A23" s="200" t="s">
        <v>8</v>
      </c>
      <c r="B23" s="203" t="s">
        <v>29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</row>
    <row r="24" spans="1:7" s="199" customFormat="1" ht="11.25">
      <c r="A24" s="200" t="s">
        <v>76</v>
      </c>
      <c r="B24" s="203" t="s">
        <v>106</v>
      </c>
      <c r="C24" s="202">
        <v>0</v>
      </c>
      <c r="D24" s="202">
        <v>0</v>
      </c>
      <c r="E24" s="202">
        <v>0</v>
      </c>
      <c r="F24" s="202">
        <v>0</v>
      </c>
      <c r="G24" s="202">
        <v>0</v>
      </c>
    </row>
    <row r="25" spans="1:7" s="199" customFormat="1" ht="11.25">
      <c r="A25" s="200">
        <v>21</v>
      </c>
      <c r="B25" s="203" t="s">
        <v>107</v>
      </c>
      <c r="C25" s="202">
        <v>45</v>
      </c>
      <c r="D25" s="202">
        <v>43</v>
      </c>
      <c r="E25" s="202">
        <v>43</v>
      </c>
      <c r="F25" s="202">
        <v>59</v>
      </c>
      <c r="G25" s="202">
        <v>43</v>
      </c>
    </row>
    <row r="26" spans="1:7" s="199" customFormat="1" ht="11.25">
      <c r="A26" s="200">
        <v>22</v>
      </c>
      <c r="B26" s="203" t="s">
        <v>108</v>
      </c>
      <c r="C26" s="202">
        <v>0</v>
      </c>
      <c r="D26" s="202">
        <v>0</v>
      </c>
      <c r="E26" s="202">
        <v>0</v>
      </c>
      <c r="F26" s="202">
        <v>0</v>
      </c>
      <c r="G26" s="202">
        <v>0</v>
      </c>
    </row>
    <row r="27" spans="1:7" s="199" customFormat="1" ht="11.25">
      <c r="A27" s="200">
        <v>23</v>
      </c>
      <c r="B27" s="203" t="s">
        <v>30</v>
      </c>
      <c r="C27" s="202">
        <v>0</v>
      </c>
      <c r="D27" s="202">
        <v>18</v>
      </c>
      <c r="E27" s="202">
        <v>6</v>
      </c>
      <c r="F27" s="202">
        <v>6</v>
      </c>
      <c r="G27" s="202">
        <v>6</v>
      </c>
    </row>
    <row r="28" spans="1:7" s="199" customFormat="1" ht="11.25">
      <c r="A28" s="200">
        <v>24</v>
      </c>
      <c r="B28" s="203" t="s">
        <v>31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</row>
    <row r="29" spans="1:7" s="199" customFormat="1" ht="11.25">
      <c r="A29" s="200">
        <v>25</v>
      </c>
      <c r="B29" s="203" t="s">
        <v>32</v>
      </c>
      <c r="C29" s="202">
        <v>0</v>
      </c>
      <c r="D29" s="202">
        <v>0</v>
      </c>
      <c r="E29" s="202">
        <v>0</v>
      </c>
      <c r="F29" s="202">
        <v>0</v>
      </c>
      <c r="G29" s="202">
        <v>0</v>
      </c>
    </row>
    <row r="30" spans="1:7" s="199" customFormat="1" ht="11.25">
      <c r="A30" s="200">
        <v>26</v>
      </c>
      <c r="B30" s="203" t="s">
        <v>33</v>
      </c>
      <c r="C30" s="202">
        <v>112</v>
      </c>
      <c r="D30" s="202">
        <v>107</v>
      </c>
      <c r="E30" s="202">
        <v>84</v>
      </c>
      <c r="F30" s="202">
        <v>60</v>
      </c>
      <c r="G30" s="202">
        <v>61</v>
      </c>
    </row>
    <row r="31" spans="1:7" s="199" customFormat="1" ht="11.25">
      <c r="A31" s="200">
        <v>27</v>
      </c>
      <c r="B31" s="203" t="s">
        <v>34</v>
      </c>
      <c r="C31" s="202">
        <v>60</v>
      </c>
      <c r="D31" s="202">
        <v>60</v>
      </c>
      <c r="E31" s="202">
        <v>60</v>
      </c>
      <c r="F31" s="202">
        <v>60</v>
      </c>
      <c r="G31" s="202">
        <v>60</v>
      </c>
    </row>
    <row r="32" spans="1:7" s="199" customFormat="1" ht="11.25">
      <c r="A32" s="200">
        <v>28</v>
      </c>
      <c r="B32" s="203" t="s">
        <v>109</v>
      </c>
      <c r="C32" s="202">
        <v>100</v>
      </c>
      <c r="D32" s="202">
        <v>50</v>
      </c>
      <c r="E32" s="202">
        <v>50</v>
      </c>
      <c r="F32" s="202">
        <v>0</v>
      </c>
      <c r="G32" s="202">
        <v>50</v>
      </c>
    </row>
    <row r="33" spans="1:7" s="199" customFormat="1" ht="11.25">
      <c r="A33" s="200">
        <v>29</v>
      </c>
      <c r="B33" s="203" t="s">
        <v>35</v>
      </c>
      <c r="C33" s="202">
        <v>0</v>
      </c>
      <c r="D33" s="202">
        <v>0</v>
      </c>
      <c r="E33" s="202">
        <v>0</v>
      </c>
      <c r="F33" s="202">
        <v>0</v>
      </c>
      <c r="G33" s="202">
        <v>0</v>
      </c>
    </row>
    <row r="34" spans="1:7" s="199" customFormat="1" ht="11.25">
      <c r="A34" s="200">
        <v>30</v>
      </c>
      <c r="B34" s="203" t="s">
        <v>36</v>
      </c>
      <c r="C34" s="202">
        <v>232</v>
      </c>
      <c r="D34" s="202">
        <v>64</v>
      </c>
      <c r="E34" s="202">
        <v>44</v>
      </c>
      <c r="F34" s="202">
        <v>0</v>
      </c>
      <c r="G34" s="202">
        <v>0</v>
      </c>
    </row>
    <row r="35" spans="1:7" s="199" customFormat="1" ht="11.25">
      <c r="A35" s="200">
        <v>31</v>
      </c>
      <c r="B35" s="203" t="s">
        <v>110</v>
      </c>
      <c r="C35" s="202">
        <v>90</v>
      </c>
      <c r="D35" s="202">
        <v>192</v>
      </c>
      <c r="E35" s="202">
        <v>442</v>
      </c>
      <c r="F35" s="202">
        <v>432</v>
      </c>
      <c r="G35" s="202">
        <v>90</v>
      </c>
    </row>
    <row r="36" spans="1:7" s="199" customFormat="1" ht="11.25">
      <c r="A36" s="200">
        <v>32</v>
      </c>
      <c r="B36" s="203" t="s">
        <v>37</v>
      </c>
      <c r="C36" s="202">
        <v>0</v>
      </c>
      <c r="D36" s="202">
        <v>0</v>
      </c>
      <c r="E36" s="202">
        <v>0</v>
      </c>
      <c r="F36" s="202">
        <v>0</v>
      </c>
      <c r="G36" s="202">
        <v>16</v>
      </c>
    </row>
    <row r="37" spans="1:7" s="199" customFormat="1" ht="11.25">
      <c r="A37" s="200">
        <v>33</v>
      </c>
      <c r="B37" s="203" t="s">
        <v>38</v>
      </c>
      <c r="C37" s="202">
        <v>75</v>
      </c>
      <c r="D37" s="202">
        <v>89</v>
      </c>
      <c r="E37" s="202">
        <v>73</v>
      </c>
      <c r="F37" s="202">
        <v>51</v>
      </c>
      <c r="G37" s="202">
        <v>51</v>
      </c>
    </row>
    <row r="38" spans="1:7" s="199" customFormat="1" ht="11.25">
      <c r="A38" s="200">
        <v>34</v>
      </c>
      <c r="B38" s="203" t="s">
        <v>39</v>
      </c>
      <c r="C38" s="202">
        <v>137</v>
      </c>
      <c r="D38" s="202">
        <v>137</v>
      </c>
      <c r="E38" s="202">
        <v>137</v>
      </c>
      <c r="F38" s="202">
        <v>124</v>
      </c>
      <c r="G38" s="202">
        <v>136</v>
      </c>
    </row>
    <row r="39" spans="1:7" s="199" customFormat="1" ht="11.25">
      <c r="A39" s="200">
        <v>35</v>
      </c>
      <c r="B39" s="203" t="s">
        <v>111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</row>
    <row r="40" spans="1:7" s="199" customFormat="1" ht="11.25">
      <c r="A40" s="200">
        <v>36</v>
      </c>
      <c r="B40" s="203" t="s">
        <v>40</v>
      </c>
      <c r="C40" s="202">
        <v>40</v>
      </c>
      <c r="D40" s="202">
        <v>40</v>
      </c>
      <c r="E40" s="202">
        <v>40</v>
      </c>
      <c r="F40" s="202">
        <v>40</v>
      </c>
      <c r="G40" s="202">
        <v>40</v>
      </c>
    </row>
    <row r="41" spans="1:7" s="199" customFormat="1" ht="11.25">
      <c r="A41" s="200">
        <v>37</v>
      </c>
      <c r="B41" s="203" t="s">
        <v>112</v>
      </c>
      <c r="C41" s="202">
        <v>61</v>
      </c>
      <c r="D41" s="202">
        <v>45</v>
      </c>
      <c r="E41" s="202">
        <v>24</v>
      </c>
      <c r="F41" s="202">
        <v>0</v>
      </c>
      <c r="G41" s="202">
        <v>25</v>
      </c>
    </row>
    <row r="42" spans="1:7" s="199" customFormat="1" ht="11.25">
      <c r="A42" s="200">
        <v>38</v>
      </c>
      <c r="B42" s="203" t="s">
        <v>41</v>
      </c>
      <c r="C42" s="202">
        <v>112</v>
      </c>
      <c r="D42" s="202">
        <v>242</v>
      </c>
      <c r="E42" s="202">
        <v>92</v>
      </c>
      <c r="F42" s="202">
        <v>92</v>
      </c>
      <c r="G42" s="202">
        <v>76</v>
      </c>
    </row>
    <row r="43" spans="1:7" s="199" customFormat="1" ht="11.25">
      <c r="A43" s="200">
        <v>39</v>
      </c>
      <c r="B43" s="203" t="s">
        <v>42</v>
      </c>
      <c r="C43" s="202">
        <v>22</v>
      </c>
      <c r="D43" s="202">
        <v>0</v>
      </c>
      <c r="E43" s="202">
        <v>0</v>
      </c>
      <c r="F43" s="202">
        <v>0</v>
      </c>
      <c r="G43" s="202">
        <v>0</v>
      </c>
    </row>
    <row r="44" spans="1:7" s="199" customFormat="1" ht="11.25">
      <c r="A44" s="200">
        <v>40</v>
      </c>
      <c r="B44" s="203" t="s">
        <v>43</v>
      </c>
      <c r="C44" s="202">
        <v>30</v>
      </c>
      <c r="D44" s="202">
        <v>0</v>
      </c>
      <c r="E44" s="202">
        <v>0</v>
      </c>
      <c r="F44" s="202">
        <v>0</v>
      </c>
      <c r="G44" s="202">
        <v>0</v>
      </c>
    </row>
    <row r="45" spans="1:7" s="199" customFormat="1" ht="11.25">
      <c r="A45" s="200">
        <v>41</v>
      </c>
      <c r="B45" s="203" t="s">
        <v>113</v>
      </c>
      <c r="C45" s="202">
        <v>10</v>
      </c>
      <c r="D45" s="202">
        <v>10</v>
      </c>
      <c r="E45" s="202">
        <v>0</v>
      </c>
      <c r="F45" s="202">
        <v>0</v>
      </c>
      <c r="G45" s="202">
        <v>0</v>
      </c>
    </row>
    <row r="46" spans="1:7" s="199" customFormat="1" ht="11.25">
      <c r="A46" s="200">
        <v>42</v>
      </c>
      <c r="B46" s="203" t="s">
        <v>44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</row>
    <row r="47" spans="1:7" s="199" customFormat="1" ht="11.25">
      <c r="A47" s="200">
        <v>43</v>
      </c>
      <c r="B47" s="203" t="s">
        <v>114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</row>
    <row r="48" spans="1:7" s="199" customFormat="1" ht="11.25">
      <c r="A48" s="200">
        <v>44</v>
      </c>
      <c r="B48" s="203" t="s">
        <v>115</v>
      </c>
      <c r="C48" s="202">
        <v>0</v>
      </c>
      <c r="D48" s="202">
        <v>0</v>
      </c>
      <c r="E48" s="202">
        <v>0</v>
      </c>
      <c r="F48" s="202">
        <v>0</v>
      </c>
      <c r="G48" s="202">
        <v>0</v>
      </c>
    </row>
    <row r="49" spans="1:7" s="199" customFormat="1" ht="11.25">
      <c r="A49" s="200">
        <v>45</v>
      </c>
      <c r="B49" s="203" t="s">
        <v>45</v>
      </c>
      <c r="C49" s="202">
        <v>2</v>
      </c>
      <c r="D49" s="202">
        <v>0</v>
      </c>
      <c r="E49" s="202">
        <v>0</v>
      </c>
      <c r="F49" s="202">
        <v>0</v>
      </c>
      <c r="G49" s="202">
        <v>0</v>
      </c>
    </row>
    <row r="50" spans="1:7" s="199" customFormat="1" ht="11.25">
      <c r="A50" s="200">
        <v>46</v>
      </c>
      <c r="B50" s="203" t="s">
        <v>46</v>
      </c>
      <c r="C50" s="202">
        <v>16</v>
      </c>
      <c r="D50" s="202">
        <v>16</v>
      </c>
      <c r="E50" s="202">
        <v>16</v>
      </c>
      <c r="F50" s="202">
        <v>16</v>
      </c>
      <c r="G50" s="202">
        <v>16</v>
      </c>
    </row>
    <row r="51" spans="1:7" s="199" customFormat="1" ht="11.25">
      <c r="A51" s="200">
        <v>47</v>
      </c>
      <c r="B51" s="203" t="s">
        <v>116</v>
      </c>
      <c r="C51" s="202">
        <v>42</v>
      </c>
      <c r="D51" s="202">
        <v>32</v>
      </c>
      <c r="E51" s="202">
        <v>17</v>
      </c>
      <c r="F51" s="202">
        <v>17</v>
      </c>
      <c r="G51" s="202">
        <v>17</v>
      </c>
    </row>
    <row r="52" spans="1:7" s="199" customFormat="1" ht="11.25">
      <c r="A52" s="200">
        <v>48</v>
      </c>
      <c r="B52" s="203" t="s">
        <v>47</v>
      </c>
      <c r="C52" s="202">
        <v>0</v>
      </c>
      <c r="D52" s="202">
        <v>0</v>
      </c>
      <c r="E52" s="202">
        <v>0</v>
      </c>
      <c r="F52" s="202">
        <v>0</v>
      </c>
      <c r="G52" s="202">
        <v>0</v>
      </c>
    </row>
    <row r="53" spans="1:7" s="199" customFormat="1" ht="11.25">
      <c r="A53" s="200">
        <v>49</v>
      </c>
      <c r="B53" s="203" t="s">
        <v>117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</row>
    <row r="54" spans="1:7" s="199" customFormat="1" ht="11.25">
      <c r="A54" s="200">
        <v>50</v>
      </c>
      <c r="B54" s="203" t="s">
        <v>48</v>
      </c>
      <c r="C54" s="202">
        <v>13</v>
      </c>
      <c r="D54" s="202">
        <v>13</v>
      </c>
      <c r="E54" s="202">
        <v>13</v>
      </c>
      <c r="F54" s="202">
        <v>13</v>
      </c>
      <c r="G54" s="202">
        <v>13</v>
      </c>
    </row>
    <row r="55" spans="1:7" s="199" customFormat="1" ht="11.25">
      <c r="A55" s="200">
        <v>51</v>
      </c>
      <c r="B55" s="203" t="s">
        <v>49</v>
      </c>
      <c r="C55" s="202">
        <v>70</v>
      </c>
      <c r="D55" s="202">
        <v>50</v>
      </c>
      <c r="E55" s="202">
        <v>50</v>
      </c>
      <c r="F55" s="202">
        <v>85</v>
      </c>
      <c r="G55" s="202">
        <v>30</v>
      </c>
    </row>
    <row r="56" spans="1:7" s="199" customFormat="1" ht="11.25">
      <c r="A56" s="204">
        <v>52</v>
      </c>
      <c r="B56" s="205" t="s">
        <v>118</v>
      </c>
      <c r="C56" s="206">
        <v>0</v>
      </c>
      <c r="D56" s="206">
        <v>0</v>
      </c>
      <c r="E56" s="206">
        <v>0</v>
      </c>
      <c r="F56" s="206">
        <v>0</v>
      </c>
      <c r="G56" s="206">
        <v>0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0</v>
      </c>
      <c r="D60" s="212">
        <v>0</v>
      </c>
      <c r="E60" s="212">
        <v>0</v>
      </c>
      <c r="F60" s="212">
        <v>0</v>
      </c>
      <c r="G60" s="212">
        <v>0</v>
      </c>
    </row>
    <row r="61" spans="1:7" s="199" customFormat="1" ht="11.25">
      <c r="A61" s="200">
        <v>54</v>
      </c>
      <c r="B61" s="208" t="s">
        <v>119</v>
      </c>
      <c r="C61" s="202">
        <v>11</v>
      </c>
      <c r="D61" s="202">
        <v>11</v>
      </c>
      <c r="E61" s="202">
        <v>0</v>
      </c>
      <c r="F61" s="202">
        <v>0</v>
      </c>
      <c r="G61" s="202">
        <v>0</v>
      </c>
    </row>
    <row r="62" spans="1:7" s="199" customFormat="1" ht="11.25">
      <c r="A62" s="200">
        <v>55</v>
      </c>
      <c r="B62" s="208" t="s">
        <v>51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</row>
    <row r="63" spans="1:7" s="199" customFormat="1" ht="11.25">
      <c r="A63" s="200">
        <v>56</v>
      </c>
      <c r="B63" s="208" t="s">
        <v>52</v>
      </c>
      <c r="C63" s="202">
        <v>0</v>
      </c>
      <c r="D63" s="202">
        <v>0</v>
      </c>
      <c r="E63" s="202">
        <v>15</v>
      </c>
      <c r="F63" s="202">
        <v>0</v>
      </c>
      <c r="G63" s="202">
        <v>0</v>
      </c>
    </row>
    <row r="64" spans="1:7" s="199" customFormat="1" ht="11.25">
      <c r="A64" s="200">
        <v>57</v>
      </c>
      <c r="B64" s="208" t="s">
        <v>53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</row>
    <row r="65" spans="1:7" s="199" customFormat="1" ht="11.25">
      <c r="A65" s="200">
        <v>58</v>
      </c>
      <c r="B65" s="208" t="s">
        <v>54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</row>
    <row r="66" spans="1:7" s="199" customFormat="1" ht="11.25">
      <c r="A66" s="200">
        <v>59</v>
      </c>
      <c r="B66" s="208" t="s">
        <v>55</v>
      </c>
      <c r="C66" s="202">
        <v>109</v>
      </c>
      <c r="D66" s="202">
        <v>128</v>
      </c>
      <c r="E66" s="202">
        <v>129</v>
      </c>
      <c r="F66" s="202">
        <v>122</v>
      </c>
      <c r="G66" s="202">
        <v>138</v>
      </c>
    </row>
    <row r="67" spans="1:7" s="199" customFormat="1" ht="11.25">
      <c r="A67" s="200">
        <v>60</v>
      </c>
      <c r="B67" s="208" t="s">
        <v>56</v>
      </c>
      <c r="C67" s="202">
        <v>0</v>
      </c>
      <c r="D67" s="202">
        <v>0</v>
      </c>
      <c r="E67" s="202">
        <v>0</v>
      </c>
      <c r="F67" s="202">
        <v>0</v>
      </c>
      <c r="G67" s="202">
        <v>15</v>
      </c>
    </row>
    <row r="68" spans="1:7" s="199" customFormat="1" ht="11.25">
      <c r="A68" s="200">
        <v>61</v>
      </c>
      <c r="B68" s="208" t="s">
        <v>57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</row>
    <row r="69" spans="1:7" s="199" customFormat="1" ht="11.25">
      <c r="A69" s="200">
        <v>62</v>
      </c>
      <c r="B69" s="208" t="s">
        <v>120</v>
      </c>
      <c r="C69" s="202">
        <v>0</v>
      </c>
      <c r="D69" s="202">
        <v>15</v>
      </c>
      <c r="E69" s="202">
        <v>15</v>
      </c>
      <c r="F69" s="202">
        <v>15</v>
      </c>
      <c r="G69" s="202">
        <v>15</v>
      </c>
    </row>
    <row r="70" spans="1:7" s="199" customFormat="1" ht="11.25">
      <c r="A70" s="200">
        <v>63</v>
      </c>
      <c r="B70" s="208" t="s">
        <v>121</v>
      </c>
      <c r="C70" s="202">
        <v>168</v>
      </c>
      <c r="D70" s="202">
        <v>158</v>
      </c>
      <c r="E70" s="202">
        <v>158</v>
      </c>
      <c r="F70" s="202">
        <v>123</v>
      </c>
      <c r="G70" s="202">
        <v>88</v>
      </c>
    </row>
    <row r="71" spans="1:7" s="199" customFormat="1" ht="11.25">
      <c r="A71" s="200">
        <v>64</v>
      </c>
      <c r="B71" s="208" t="s">
        <v>122</v>
      </c>
      <c r="C71" s="202">
        <v>20</v>
      </c>
      <c r="D71" s="202">
        <v>35</v>
      </c>
      <c r="E71" s="202">
        <v>35</v>
      </c>
      <c r="F71" s="202">
        <v>15</v>
      </c>
      <c r="G71" s="202">
        <v>15</v>
      </c>
    </row>
    <row r="72" spans="1:7" s="199" customFormat="1" ht="11.25">
      <c r="A72" s="200">
        <v>65</v>
      </c>
      <c r="B72" s="208" t="s">
        <v>123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</row>
    <row r="73" spans="1:7" s="199" customFormat="1" ht="11.25">
      <c r="A73" s="200">
        <v>66</v>
      </c>
      <c r="B73" s="208" t="s">
        <v>124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</row>
    <row r="74" spans="1:7" s="199" customFormat="1" ht="11.25">
      <c r="A74" s="200">
        <v>67</v>
      </c>
      <c r="B74" s="208" t="s">
        <v>125</v>
      </c>
      <c r="C74" s="202">
        <v>1465</v>
      </c>
      <c r="D74" s="202">
        <v>1293</v>
      </c>
      <c r="E74" s="202">
        <v>1293</v>
      </c>
      <c r="F74" s="202">
        <v>1208</v>
      </c>
      <c r="G74" s="202">
        <v>1103</v>
      </c>
    </row>
    <row r="75" spans="1:7" s="199" customFormat="1" ht="11.25">
      <c r="A75" s="200">
        <v>68</v>
      </c>
      <c r="B75" s="208" t="s">
        <v>126</v>
      </c>
      <c r="C75" s="202">
        <v>651</v>
      </c>
      <c r="D75" s="202">
        <v>633</v>
      </c>
      <c r="E75" s="202">
        <v>552</v>
      </c>
      <c r="F75" s="202">
        <v>567</v>
      </c>
      <c r="G75" s="202">
        <v>450</v>
      </c>
    </row>
    <row r="76" spans="1:7" s="199" customFormat="1" ht="11.25">
      <c r="A76" s="200">
        <v>69</v>
      </c>
      <c r="B76" s="208" t="s">
        <v>58</v>
      </c>
      <c r="C76" s="202">
        <v>16</v>
      </c>
      <c r="D76" s="202">
        <v>12</v>
      </c>
      <c r="E76" s="202">
        <v>12</v>
      </c>
      <c r="F76" s="202">
        <v>76</v>
      </c>
      <c r="G76" s="202">
        <v>76</v>
      </c>
    </row>
    <row r="77" spans="1:7" s="199" customFormat="1" ht="11.25">
      <c r="A77" s="200">
        <v>70</v>
      </c>
      <c r="B77" s="208" t="s">
        <v>127</v>
      </c>
      <c r="C77" s="202">
        <v>20</v>
      </c>
      <c r="D77" s="202">
        <v>20</v>
      </c>
      <c r="E77" s="202">
        <v>20</v>
      </c>
      <c r="F77" s="202">
        <v>20</v>
      </c>
      <c r="G77" s="202">
        <v>0</v>
      </c>
    </row>
    <row r="78" spans="1:7" s="199" customFormat="1" ht="11.25">
      <c r="A78" s="200">
        <v>71</v>
      </c>
      <c r="B78" s="208" t="s">
        <v>128</v>
      </c>
      <c r="C78" s="202">
        <v>55</v>
      </c>
      <c r="D78" s="202">
        <v>0</v>
      </c>
      <c r="E78" s="202">
        <v>55</v>
      </c>
      <c r="F78" s="202">
        <v>55</v>
      </c>
      <c r="G78" s="202">
        <v>0</v>
      </c>
    </row>
    <row r="79" spans="1:7" s="199" customFormat="1" ht="11.25">
      <c r="A79" s="200">
        <v>72</v>
      </c>
      <c r="B79" s="208" t="s">
        <v>59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</row>
    <row r="80" spans="1:7" s="199" customFormat="1" ht="11.25">
      <c r="A80" s="200">
        <v>73</v>
      </c>
      <c r="B80" s="208" t="s">
        <v>60</v>
      </c>
      <c r="C80" s="202">
        <v>53</v>
      </c>
      <c r="D80" s="202">
        <v>8</v>
      </c>
      <c r="E80" s="202">
        <v>0</v>
      </c>
      <c r="F80" s="202">
        <v>0</v>
      </c>
      <c r="G80" s="202">
        <v>0</v>
      </c>
    </row>
    <row r="81" spans="1:7" s="199" customFormat="1" ht="11.25">
      <c r="A81" s="200">
        <v>74</v>
      </c>
      <c r="B81" s="208" t="s">
        <v>129</v>
      </c>
      <c r="C81" s="202">
        <v>0</v>
      </c>
      <c r="D81" s="202">
        <v>0</v>
      </c>
      <c r="E81" s="202">
        <v>0</v>
      </c>
      <c r="F81" s="202">
        <v>60</v>
      </c>
      <c r="G81" s="202">
        <v>0</v>
      </c>
    </row>
    <row r="82" spans="1:7" s="199" customFormat="1" ht="11.25">
      <c r="A82" s="200">
        <v>75</v>
      </c>
      <c r="B82" s="208" t="s">
        <v>61</v>
      </c>
      <c r="C82" s="202">
        <v>2262</v>
      </c>
      <c r="D82" s="202">
        <v>2230</v>
      </c>
      <c r="E82" s="202">
        <v>2172</v>
      </c>
      <c r="F82" s="202">
        <v>2172</v>
      </c>
      <c r="G82" s="202">
        <v>2196</v>
      </c>
    </row>
    <row r="83" spans="1:7" s="199" customFormat="1" ht="11.25">
      <c r="A83" s="200">
        <v>76</v>
      </c>
      <c r="B83" s="208" t="s">
        <v>130</v>
      </c>
      <c r="C83" s="202">
        <v>20</v>
      </c>
      <c r="D83" s="202">
        <v>40</v>
      </c>
      <c r="E83" s="202">
        <v>20</v>
      </c>
      <c r="F83" s="202">
        <v>20</v>
      </c>
      <c r="G83" s="202">
        <v>20</v>
      </c>
    </row>
    <row r="84" spans="1:7" s="199" customFormat="1" ht="11.25">
      <c r="A84" s="200">
        <v>77</v>
      </c>
      <c r="B84" s="208" t="s">
        <v>131</v>
      </c>
      <c r="C84" s="202">
        <v>20</v>
      </c>
      <c r="D84" s="202">
        <v>80</v>
      </c>
      <c r="E84" s="202">
        <v>80</v>
      </c>
      <c r="F84" s="202">
        <v>80</v>
      </c>
      <c r="G84" s="202">
        <v>60</v>
      </c>
    </row>
    <row r="85" spans="1:7" s="199" customFormat="1" ht="11.25">
      <c r="A85" s="200">
        <v>78</v>
      </c>
      <c r="B85" s="208" t="s">
        <v>62</v>
      </c>
      <c r="C85" s="202">
        <v>75</v>
      </c>
      <c r="D85" s="202">
        <v>75</v>
      </c>
      <c r="E85" s="202">
        <v>90</v>
      </c>
      <c r="F85" s="202">
        <v>90</v>
      </c>
      <c r="G85" s="202">
        <v>120</v>
      </c>
    </row>
    <row r="86" spans="1:7" s="199" customFormat="1" ht="11.25">
      <c r="A86" s="200">
        <v>79</v>
      </c>
      <c r="B86" s="208" t="s">
        <v>132</v>
      </c>
      <c r="C86" s="202">
        <v>0</v>
      </c>
      <c r="D86" s="202">
        <v>0</v>
      </c>
      <c r="E86" s="202">
        <v>0</v>
      </c>
      <c r="F86" s="202">
        <v>0</v>
      </c>
      <c r="G86" s="202">
        <v>0</v>
      </c>
    </row>
    <row r="87" spans="1:7" s="199" customFormat="1" ht="11.25">
      <c r="A87" s="200">
        <v>80</v>
      </c>
      <c r="B87" s="208" t="s">
        <v>63</v>
      </c>
      <c r="C87" s="202">
        <v>45</v>
      </c>
      <c r="D87" s="202">
        <v>45</v>
      </c>
      <c r="E87" s="202">
        <v>45</v>
      </c>
      <c r="F87" s="202">
        <v>57</v>
      </c>
      <c r="G87" s="202">
        <v>61</v>
      </c>
    </row>
    <row r="88" spans="1:7" s="199" customFormat="1" ht="11.25">
      <c r="A88" s="200">
        <v>81</v>
      </c>
      <c r="B88" s="208" t="s">
        <v>64</v>
      </c>
      <c r="C88" s="202">
        <v>38</v>
      </c>
      <c r="D88" s="202">
        <v>38</v>
      </c>
      <c r="E88" s="202">
        <v>27</v>
      </c>
      <c r="F88" s="202">
        <v>9</v>
      </c>
      <c r="G88" s="202">
        <v>0</v>
      </c>
    </row>
    <row r="89" spans="1:7" s="199" customFormat="1" ht="11.25">
      <c r="A89" s="200">
        <v>82</v>
      </c>
      <c r="B89" s="208" t="s">
        <v>133</v>
      </c>
      <c r="C89" s="202">
        <v>0</v>
      </c>
      <c r="D89" s="202">
        <v>0</v>
      </c>
      <c r="E89" s="202">
        <v>0</v>
      </c>
      <c r="F89" s="202">
        <v>0</v>
      </c>
      <c r="G89" s="202">
        <v>0</v>
      </c>
    </row>
    <row r="90" spans="1:7" s="199" customFormat="1" ht="11.25">
      <c r="A90" s="200">
        <v>83</v>
      </c>
      <c r="B90" s="208" t="s">
        <v>65</v>
      </c>
      <c r="C90" s="202">
        <v>407</v>
      </c>
      <c r="D90" s="202">
        <v>491</v>
      </c>
      <c r="E90" s="202">
        <v>407</v>
      </c>
      <c r="F90" s="202">
        <v>286</v>
      </c>
      <c r="G90" s="202">
        <v>226</v>
      </c>
    </row>
    <row r="91" spans="1:7" s="199" customFormat="1" ht="11.25">
      <c r="A91" s="200">
        <v>84</v>
      </c>
      <c r="B91" s="208" t="s">
        <v>66</v>
      </c>
      <c r="C91" s="202">
        <v>20</v>
      </c>
      <c r="D91" s="202">
        <v>20</v>
      </c>
      <c r="E91" s="202">
        <v>20</v>
      </c>
      <c r="F91" s="202">
        <v>40</v>
      </c>
      <c r="G91" s="202">
        <v>43</v>
      </c>
    </row>
    <row r="92" spans="1:7" s="199" customFormat="1" ht="11.25">
      <c r="A92" s="200">
        <v>85</v>
      </c>
      <c r="B92" s="208" t="s">
        <v>67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</row>
    <row r="93" spans="1:7" s="199" customFormat="1" ht="11.25">
      <c r="A93" s="200">
        <v>86</v>
      </c>
      <c r="B93" s="208" t="s">
        <v>68</v>
      </c>
      <c r="C93" s="202">
        <v>0</v>
      </c>
      <c r="D93" s="202">
        <v>0</v>
      </c>
      <c r="E93" s="202">
        <v>0</v>
      </c>
      <c r="F93" s="202">
        <v>0</v>
      </c>
      <c r="G93" s="202">
        <v>0</v>
      </c>
    </row>
    <row r="94" spans="1:7" s="199" customFormat="1" ht="11.25">
      <c r="A94" s="200">
        <v>87</v>
      </c>
      <c r="B94" s="208" t="s">
        <v>134</v>
      </c>
      <c r="C94" s="202">
        <v>20</v>
      </c>
      <c r="D94" s="202">
        <v>20</v>
      </c>
      <c r="E94" s="202">
        <v>20</v>
      </c>
      <c r="F94" s="202">
        <v>20</v>
      </c>
      <c r="G94" s="202">
        <v>20</v>
      </c>
    </row>
    <row r="95" spans="1:7" s="199" customFormat="1" ht="11.25">
      <c r="A95" s="200">
        <v>88</v>
      </c>
      <c r="B95" s="208" t="s">
        <v>69</v>
      </c>
      <c r="C95" s="202">
        <v>0</v>
      </c>
      <c r="D95" s="202">
        <v>0</v>
      </c>
      <c r="E95" s="202">
        <v>0</v>
      </c>
      <c r="F95" s="202">
        <v>0</v>
      </c>
      <c r="G95" s="202">
        <v>0</v>
      </c>
    </row>
    <row r="96" spans="1:7" s="199" customFormat="1" ht="11.25">
      <c r="A96" s="200">
        <v>89</v>
      </c>
      <c r="B96" s="208" t="s">
        <v>70</v>
      </c>
      <c r="C96" s="202">
        <v>0</v>
      </c>
      <c r="D96" s="202">
        <v>0</v>
      </c>
      <c r="E96" s="202">
        <v>0</v>
      </c>
      <c r="F96" s="202">
        <v>0</v>
      </c>
      <c r="G96" s="202">
        <v>0</v>
      </c>
    </row>
    <row r="97" spans="1:7" s="199" customFormat="1" ht="11.25">
      <c r="A97" s="200">
        <v>90</v>
      </c>
      <c r="B97" s="208" t="s">
        <v>71</v>
      </c>
      <c r="C97" s="202">
        <v>0</v>
      </c>
      <c r="D97" s="202">
        <v>0</v>
      </c>
      <c r="E97" s="202">
        <v>0</v>
      </c>
      <c r="F97" s="202">
        <v>0</v>
      </c>
      <c r="G97" s="202">
        <v>0</v>
      </c>
    </row>
    <row r="98" spans="1:7" s="199" customFormat="1" ht="11.25">
      <c r="A98" s="200">
        <v>91</v>
      </c>
      <c r="B98" s="208" t="s">
        <v>72</v>
      </c>
      <c r="C98" s="202">
        <v>0</v>
      </c>
      <c r="D98" s="202">
        <v>0</v>
      </c>
      <c r="E98" s="202">
        <v>0</v>
      </c>
      <c r="F98" s="202">
        <v>0</v>
      </c>
      <c r="G98" s="202">
        <v>0</v>
      </c>
    </row>
    <row r="99" spans="1:7" s="199" customFormat="1" ht="11.25">
      <c r="A99" s="200">
        <v>92</v>
      </c>
      <c r="B99" s="208" t="s">
        <v>135</v>
      </c>
      <c r="C99" s="202">
        <v>961</v>
      </c>
      <c r="D99" s="202">
        <v>1000.8032809732177</v>
      </c>
      <c r="E99" s="202">
        <v>987</v>
      </c>
      <c r="F99" s="202">
        <v>961</v>
      </c>
      <c r="G99" s="202">
        <v>975</v>
      </c>
    </row>
    <row r="100" spans="1:7" s="199" customFormat="1" ht="11.25">
      <c r="A100" s="200">
        <v>93</v>
      </c>
      <c r="B100" s="208" t="s">
        <v>136</v>
      </c>
      <c r="C100" s="202">
        <v>90</v>
      </c>
      <c r="D100" s="202">
        <v>90</v>
      </c>
      <c r="E100" s="202">
        <v>90</v>
      </c>
      <c r="F100" s="202">
        <v>60</v>
      </c>
      <c r="G100" s="202">
        <v>30</v>
      </c>
    </row>
    <row r="101" spans="1:7" s="199" customFormat="1" ht="11.25">
      <c r="A101" s="200">
        <v>94</v>
      </c>
      <c r="B101" s="208" t="s">
        <v>137</v>
      </c>
      <c r="C101" s="202">
        <v>15</v>
      </c>
      <c r="D101" s="202">
        <v>15</v>
      </c>
      <c r="E101" s="202">
        <v>15</v>
      </c>
      <c r="F101" s="202">
        <v>15</v>
      </c>
      <c r="G101" s="202">
        <v>35</v>
      </c>
    </row>
    <row r="102" spans="1:7" s="199" customFormat="1" ht="11.25">
      <c r="A102" s="204">
        <v>95</v>
      </c>
      <c r="B102" s="213" t="s">
        <v>138</v>
      </c>
      <c r="C102" s="206">
        <v>0</v>
      </c>
      <c r="D102" s="206">
        <v>0</v>
      </c>
      <c r="E102" s="206">
        <v>0</v>
      </c>
      <c r="F102" s="206">
        <v>0</v>
      </c>
      <c r="G102" s="206">
        <v>0</v>
      </c>
    </row>
    <row r="103" spans="1:7" s="199" customFormat="1" ht="11.25">
      <c r="A103" s="200">
        <v>971</v>
      </c>
      <c r="B103" s="208" t="s">
        <v>73</v>
      </c>
      <c r="C103" s="202">
        <v>471</v>
      </c>
      <c r="D103" s="202">
        <v>410</v>
      </c>
      <c r="E103" s="202">
        <v>436</v>
      </c>
      <c r="F103" s="202">
        <v>436</v>
      </c>
      <c r="G103" s="202">
        <v>456</v>
      </c>
    </row>
    <row r="104" spans="1:7" s="199" customFormat="1" ht="11.25">
      <c r="A104" s="200">
        <v>972</v>
      </c>
      <c r="B104" s="208" t="s">
        <v>74</v>
      </c>
      <c r="C104" s="202">
        <v>384</v>
      </c>
      <c r="D104" s="202">
        <v>480</v>
      </c>
      <c r="E104" s="202">
        <v>498</v>
      </c>
      <c r="F104" s="202">
        <v>480</v>
      </c>
      <c r="G104" s="202">
        <v>520</v>
      </c>
    </row>
    <row r="105" spans="1:7" s="199" customFormat="1" ht="11.25">
      <c r="A105" s="200">
        <v>973</v>
      </c>
      <c r="B105" s="208" t="s">
        <v>139</v>
      </c>
      <c r="C105" s="202">
        <v>26</v>
      </c>
      <c r="D105" s="202">
        <v>26</v>
      </c>
      <c r="E105" s="202">
        <v>10</v>
      </c>
      <c r="F105" s="202">
        <v>10</v>
      </c>
      <c r="G105" s="202">
        <v>95</v>
      </c>
    </row>
    <row r="106" spans="1:7" s="199" customFormat="1" ht="11.25">
      <c r="A106" s="204">
        <v>974</v>
      </c>
      <c r="B106" s="213" t="s">
        <v>75</v>
      </c>
      <c r="C106" s="206">
        <v>1387</v>
      </c>
      <c r="D106" s="206">
        <v>1387</v>
      </c>
      <c r="E106" s="206">
        <v>1388.2501126329096</v>
      </c>
      <c r="F106" s="206">
        <v>1494</v>
      </c>
      <c r="G106" s="206">
        <v>1484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9659</v>
      </c>
      <c r="D108" s="212">
        <f>SUM(D4:D56)+SUM(D60:D102)</f>
        <v>9137.803280973218</v>
      </c>
      <c r="E108" s="212">
        <f>SUM(E4:E56)+SUM(E60:E102)</f>
        <v>8862</v>
      </c>
      <c r="F108" s="212">
        <f>SUM(F4:F56)+SUM(F60:F102)</f>
        <v>8566</v>
      </c>
      <c r="G108" s="212">
        <f>SUM(G4:G56)+SUM(G60:G102)</f>
        <v>7834</v>
      </c>
    </row>
    <row r="109" spans="1:7" s="199" customFormat="1" ht="11.25">
      <c r="A109" s="251" t="s">
        <v>164</v>
      </c>
      <c r="B109" s="203"/>
      <c r="C109" s="202">
        <f>SUM(C103:C106)</f>
        <v>2268</v>
      </c>
      <c r="D109" s="202">
        <f>SUM(D103:D106)</f>
        <v>2303</v>
      </c>
      <c r="E109" s="202">
        <f>SUM(E103:E106)</f>
        <v>2332.25011263291</v>
      </c>
      <c r="F109" s="202">
        <f>SUM(F103:F106)</f>
        <v>2420</v>
      </c>
      <c r="G109" s="202">
        <f>SUM(G103:G106)</f>
        <v>2555</v>
      </c>
    </row>
    <row r="110" spans="1:7" s="199" customFormat="1" ht="11.25">
      <c r="A110" s="218" t="s">
        <v>165</v>
      </c>
      <c r="B110" s="219"/>
      <c r="C110" s="206">
        <f>SUM(C108:C109)</f>
        <v>11927</v>
      </c>
      <c r="D110" s="206">
        <f>SUM(D108:D109)</f>
        <v>11440.803280973218</v>
      </c>
      <c r="E110" s="206">
        <f>SUM(E108:E109)</f>
        <v>11194.25011263291</v>
      </c>
      <c r="F110" s="206">
        <f>SUM(F108:F109)</f>
        <v>10986</v>
      </c>
      <c r="G110" s="206">
        <f>SUM(G108:G109)</f>
        <v>10389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57421875" style="255" customWidth="1"/>
    <col min="2" max="6" width="10.421875" style="255" customWidth="1"/>
    <col min="7" max="7" width="8.28125" style="255" customWidth="1"/>
    <col min="8" max="16384" width="11.421875" style="255" customWidth="1"/>
  </cols>
  <sheetData>
    <row r="1" spans="1:7" s="281" customFormat="1" ht="11.25">
      <c r="A1" s="282" t="s">
        <v>226</v>
      </c>
      <c r="B1" s="282"/>
      <c r="C1" s="282"/>
      <c r="D1" s="282"/>
      <c r="E1" s="282"/>
      <c r="F1" s="282"/>
      <c r="G1" s="282"/>
    </row>
    <row r="2" spans="1:7" ht="11.25">
      <c r="A2" s="280"/>
      <c r="B2" s="280"/>
      <c r="C2" s="280"/>
      <c r="D2" s="280"/>
      <c r="E2" s="280"/>
      <c r="F2" s="321"/>
      <c r="G2" s="321"/>
    </row>
    <row r="3" spans="1:7" ht="16.5" customHeight="1">
      <c r="A3" s="530" t="s">
        <v>208</v>
      </c>
      <c r="B3" s="527" t="s">
        <v>227</v>
      </c>
      <c r="C3" s="528"/>
      <c r="D3" s="528"/>
      <c r="E3" s="528"/>
      <c r="F3" s="529"/>
      <c r="G3" s="321"/>
    </row>
    <row r="4" spans="1:7" ht="27" customHeight="1">
      <c r="A4" s="531"/>
      <c r="B4" s="283" t="s">
        <v>228</v>
      </c>
      <c r="C4" s="283" t="s">
        <v>229</v>
      </c>
      <c r="D4" s="283" t="s">
        <v>230</v>
      </c>
      <c r="E4" s="283" t="s">
        <v>231</v>
      </c>
      <c r="F4" s="283" t="s">
        <v>93</v>
      </c>
      <c r="G4" s="258"/>
    </row>
    <row r="5" spans="1:7" s="263" customFormat="1" ht="16.5" customHeight="1">
      <c r="A5" s="323" t="s">
        <v>195</v>
      </c>
      <c r="B5" s="324">
        <v>56.04036299817261</v>
      </c>
      <c r="C5" s="324">
        <v>18.61386599257151</v>
      </c>
      <c r="D5" s="324">
        <v>16.069725425121934</v>
      </c>
      <c r="E5" s="324">
        <v>9.27604558413395</v>
      </c>
      <c r="F5" s="325">
        <v>100</v>
      </c>
      <c r="G5" s="326"/>
    </row>
    <row r="6" spans="1:7" s="263" customFormat="1" ht="13.5" customHeight="1">
      <c r="A6" s="327" t="s">
        <v>9</v>
      </c>
      <c r="B6" s="328">
        <v>24.17553430316092</v>
      </c>
      <c r="C6" s="328">
        <v>24.988213900862068</v>
      </c>
      <c r="D6" s="328">
        <v>32.50101023706897</v>
      </c>
      <c r="E6" s="328">
        <v>18.335241558908045</v>
      </c>
      <c r="F6" s="328">
        <v>100</v>
      </c>
      <c r="G6" s="326"/>
    </row>
    <row r="7" spans="1:7" s="263" customFormat="1" ht="13.5" customHeight="1">
      <c r="A7" s="329" t="s">
        <v>215</v>
      </c>
      <c r="B7" s="330">
        <v>17.105263157894736</v>
      </c>
      <c r="C7" s="330">
        <v>27.15311004784689</v>
      </c>
      <c r="D7" s="330">
        <v>35.58612440191388</v>
      </c>
      <c r="E7" s="330">
        <v>20.1555023923445</v>
      </c>
      <c r="F7" s="330">
        <v>100</v>
      </c>
      <c r="G7" s="326"/>
    </row>
    <row r="8" spans="1:7" s="263" customFormat="1" ht="13.5" customHeight="1">
      <c r="A8" s="329" t="s">
        <v>216</v>
      </c>
      <c r="B8" s="330">
        <v>21.238887945189965</v>
      </c>
      <c r="C8" s="330">
        <v>25.00424664515033</v>
      </c>
      <c r="D8" s="330">
        <v>34.7885170715135</v>
      </c>
      <c r="E8" s="330">
        <v>18.9683483381462</v>
      </c>
      <c r="F8" s="267">
        <v>100</v>
      </c>
      <c r="G8" s="326"/>
    </row>
    <row r="9" spans="1:7" s="263" customFormat="1" ht="13.5" customHeight="1">
      <c r="A9" s="329" t="s">
        <v>4</v>
      </c>
      <c r="B9" s="330">
        <v>95.95375722543352</v>
      </c>
      <c r="C9" s="330">
        <v>4.046242774566474</v>
      </c>
      <c r="D9" s="330">
        <v>0</v>
      </c>
      <c r="E9" s="330">
        <v>0</v>
      </c>
      <c r="F9" s="330">
        <v>100</v>
      </c>
      <c r="G9" s="326"/>
    </row>
    <row r="10" spans="1:7" s="263" customFormat="1" ht="13.5" customHeight="1">
      <c r="A10" s="327" t="s">
        <v>10</v>
      </c>
      <c r="B10" s="328">
        <v>87</v>
      </c>
      <c r="C10" s="328">
        <v>12</v>
      </c>
      <c r="D10" s="328">
        <v>1</v>
      </c>
      <c r="E10" s="328">
        <v>0.045187528242205156</v>
      </c>
      <c r="F10" s="328">
        <v>100</v>
      </c>
      <c r="G10" s="326"/>
    </row>
    <row r="11" spans="1:7" s="263" customFormat="1" ht="13.5" customHeight="1">
      <c r="A11" s="331" t="s">
        <v>6</v>
      </c>
      <c r="B11" s="330">
        <v>87.38695859114706</v>
      </c>
      <c r="C11" s="330">
        <v>11.99428843407901</v>
      </c>
      <c r="D11" s="330">
        <v>0.5711565920990005</v>
      </c>
      <c r="E11" s="330">
        <v>0.047596382674916705</v>
      </c>
      <c r="F11" s="330">
        <v>100</v>
      </c>
      <c r="G11" s="326"/>
    </row>
    <row r="12" spans="1:7" s="263" customFormat="1" ht="13.5" customHeight="1">
      <c r="A12" s="331" t="s">
        <v>4</v>
      </c>
      <c r="B12" s="330">
        <v>91.26984126984127</v>
      </c>
      <c r="C12" s="330">
        <v>7.936507936507936</v>
      </c>
      <c r="D12" s="330">
        <v>0.7936507936507936</v>
      </c>
      <c r="E12" s="330">
        <v>0</v>
      </c>
      <c r="F12" s="330">
        <v>100</v>
      </c>
      <c r="G12" s="326"/>
    </row>
    <row r="13" spans="1:7" s="263" customFormat="1" ht="13.5" customHeight="1">
      <c r="A13" s="332" t="s">
        <v>12</v>
      </c>
      <c r="B13" s="333">
        <v>31.72043010752688</v>
      </c>
      <c r="C13" s="333">
        <v>29.56989247311828</v>
      </c>
      <c r="D13" s="333">
        <v>19.35483870967742</v>
      </c>
      <c r="E13" s="333">
        <v>19.35483870967742</v>
      </c>
      <c r="F13" s="333">
        <v>100</v>
      </c>
      <c r="G13" s="326"/>
    </row>
    <row r="14" spans="1:7" s="263" customFormat="1" ht="16.5" customHeight="1">
      <c r="A14" s="334" t="s">
        <v>201</v>
      </c>
      <c r="B14" s="328">
        <v>44.72337314160371</v>
      </c>
      <c r="C14" s="328">
        <v>37.60662929563734</v>
      </c>
      <c r="D14" s="328">
        <v>11</v>
      </c>
      <c r="E14" s="328">
        <v>6.166219839142091</v>
      </c>
      <c r="F14" s="328">
        <v>100</v>
      </c>
      <c r="G14" s="326"/>
    </row>
    <row r="15" spans="1:7" s="263" customFormat="1" ht="13.5" customHeight="1">
      <c r="A15" s="329" t="s">
        <v>6</v>
      </c>
      <c r="B15" s="330">
        <v>44</v>
      </c>
      <c r="C15" s="330">
        <v>40</v>
      </c>
      <c r="D15" s="330">
        <v>11</v>
      </c>
      <c r="E15" s="330">
        <v>5</v>
      </c>
      <c r="F15" s="330">
        <v>100</v>
      </c>
      <c r="G15" s="326"/>
    </row>
    <row r="16" spans="1:7" s="263" customFormat="1" ht="13.5" customHeight="1">
      <c r="A16" s="329" t="s">
        <v>4</v>
      </c>
      <c r="B16" s="330">
        <v>86.73469387755102</v>
      </c>
      <c r="C16" s="330">
        <v>12.925170068027212</v>
      </c>
      <c r="D16" s="330">
        <v>0.3401360544217687</v>
      </c>
      <c r="E16" s="330">
        <v>0</v>
      </c>
      <c r="F16" s="330">
        <v>100</v>
      </c>
      <c r="G16" s="326"/>
    </row>
    <row r="17" spans="1:7" s="263" customFormat="1" ht="13.5" customHeight="1">
      <c r="A17" s="335" t="s">
        <v>202</v>
      </c>
      <c r="B17" s="336">
        <v>7.755102040816326</v>
      </c>
      <c r="C17" s="336">
        <v>25</v>
      </c>
      <c r="D17" s="336">
        <v>29.795918367346943</v>
      </c>
      <c r="E17" s="336">
        <v>36.734693877551024</v>
      </c>
      <c r="F17" s="336">
        <v>100</v>
      </c>
      <c r="G17" s="326"/>
    </row>
    <row r="18" spans="1:7" s="263" customFormat="1" ht="15" customHeight="1">
      <c r="A18" s="332" t="s">
        <v>232</v>
      </c>
      <c r="B18" s="337">
        <v>8.368200836820083</v>
      </c>
      <c r="C18" s="337">
        <v>22.87308228730823</v>
      </c>
      <c r="D18" s="337">
        <v>22.733612273361228</v>
      </c>
      <c r="E18" s="337">
        <v>46.02510460251046</v>
      </c>
      <c r="F18" s="337">
        <v>100</v>
      </c>
      <c r="G18" s="326"/>
    </row>
    <row r="19" spans="1:7" ht="13.5" customHeight="1">
      <c r="A19" s="338" t="s">
        <v>205</v>
      </c>
      <c r="B19" s="339"/>
      <c r="C19" s="339"/>
      <c r="D19" s="339"/>
      <c r="E19" s="339"/>
      <c r="F19" s="340"/>
      <c r="G19" s="317"/>
    </row>
    <row r="20" spans="1:7" ht="11.25">
      <c r="A20" s="317" t="s">
        <v>206</v>
      </c>
      <c r="B20" s="277"/>
      <c r="C20" s="277"/>
      <c r="D20" s="277"/>
      <c r="E20" s="277"/>
      <c r="F20" s="278"/>
      <c r="G20" s="317"/>
    </row>
  </sheetData>
  <sheetProtection/>
  <mergeCells count="2">
    <mergeCell ref="B3:F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s="196" customFormat="1" ht="12.75" customHeight="1">
      <c r="A1" s="621" t="s">
        <v>186</v>
      </c>
      <c r="B1" s="621"/>
      <c r="C1" s="621"/>
      <c r="D1" s="621"/>
      <c r="E1" s="621"/>
      <c r="F1" s="621"/>
      <c r="G1" s="621"/>
    </row>
    <row r="2" spans="1:7" s="196" customFormat="1" ht="11.25">
      <c r="A2" s="195"/>
      <c r="B2" s="195"/>
      <c r="C2" s="193"/>
      <c r="D2" s="193"/>
      <c r="E2" s="193"/>
      <c r="F2" s="193"/>
      <c r="G2" s="193"/>
    </row>
    <row r="3" spans="1:7" ht="22.5" customHeight="1">
      <c r="A3" s="619" t="s">
        <v>86</v>
      </c>
      <c r="B3" s="619"/>
      <c r="C3" s="226">
        <v>2002</v>
      </c>
      <c r="D3" s="226">
        <v>2003</v>
      </c>
      <c r="E3" s="197">
        <v>2004</v>
      </c>
      <c r="F3" s="226">
        <v>2005</v>
      </c>
      <c r="G3" s="226">
        <v>2006</v>
      </c>
    </row>
    <row r="4" spans="1:7" s="199" customFormat="1" ht="11.25">
      <c r="A4" s="210">
        <v>1</v>
      </c>
      <c r="B4" s="211" t="s">
        <v>15</v>
      </c>
      <c r="C4" s="212">
        <v>33</v>
      </c>
      <c r="D4" s="212">
        <v>18</v>
      </c>
      <c r="E4" s="212">
        <v>59</v>
      </c>
      <c r="F4" s="212">
        <v>73</v>
      </c>
      <c r="G4" s="212">
        <v>124</v>
      </c>
    </row>
    <row r="5" spans="1:7" s="199" customFormat="1" ht="11.25">
      <c r="A5" s="200">
        <v>2</v>
      </c>
      <c r="B5" s="203" t="s">
        <v>16</v>
      </c>
      <c r="C5" s="202">
        <v>17</v>
      </c>
      <c r="D5" s="202">
        <v>10</v>
      </c>
      <c r="E5" s="202">
        <v>0</v>
      </c>
      <c r="F5" s="202">
        <v>60</v>
      </c>
      <c r="G5" s="202">
        <v>70</v>
      </c>
    </row>
    <row r="6" spans="1:7" s="199" customFormat="1" ht="11.25">
      <c r="A6" s="200">
        <v>3</v>
      </c>
      <c r="B6" s="203" t="s">
        <v>17</v>
      </c>
      <c r="C6" s="202">
        <v>0</v>
      </c>
      <c r="D6" s="202">
        <v>0</v>
      </c>
      <c r="E6" s="202">
        <v>0</v>
      </c>
      <c r="F6" s="202">
        <v>25</v>
      </c>
      <c r="G6" s="202">
        <v>61</v>
      </c>
    </row>
    <row r="7" spans="1:7" s="199" customFormat="1" ht="11.25">
      <c r="A7" s="200">
        <v>4</v>
      </c>
      <c r="B7" s="203" t="s">
        <v>101</v>
      </c>
      <c r="C7" s="202">
        <v>0</v>
      </c>
      <c r="D7" s="202">
        <v>0</v>
      </c>
      <c r="E7" s="202">
        <v>0</v>
      </c>
      <c r="F7" s="202">
        <v>674</v>
      </c>
      <c r="G7" s="202">
        <v>716</v>
      </c>
    </row>
    <row r="8" spans="1:7" s="199" customFormat="1" ht="11.25">
      <c r="A8" s="200">
        <v>5</v>
      </c>
      <c r="B8" s="203" t="s">
        <v>102</v>
      </c>
      <c r="C8" s="202">
        <v>0</v>
      </c>
      <c r="D8" s="202">
        <v>236</v>
      </c>
      <c r="E8" s="202">
        <v>236</v>
      </c>
      <c r="F8" s="202">
        <v>0</v>
      </c>
      <c r="G8" s="202">
        <v>0</v>
      </c>
    </row>
    <row r="9" spans="1:7" s="199" customFormat="1" ht="11.25">
      <c r="A9" s="200">
        <v>6</v>
      </c>
      <c r="B9" s="203" t="s">
        <v>103</v>
      </c>
      <c r="C9" s="202">
        <v>2083</v>
      </c>
      <c r="D9" s="202">
        <v>1637</v>
      </c>
      <c r="E9" s="202">
        <v>3794</v>
      </c>
      <c r="F9" s="202">
        <v>4723</v>
      </c>
      <c r="G9" s="202">
        <v>4762</v>
      </c>
    </row>
    <row r="10" spans="1:7" s="199" customFormat="1" ht="11.25">
      <c r="A10" s="200">
        <v>7</v>
      </c>
      <c r="B10" s="203" t="s">
        <v>18</v>
      </c>
      <c r="C10" s="202">
        <v>197</v>
      </c>
      <c r="D10" s="202">
        <v>133</v>
      </c>
      <c r="E10" s="202">
        <v>125</v>
      </c>
      <c r="F10" s="202">
        <v>125</v>
      </c>
      <c r="G10" s="202">
        <v>125</v>
      </c>
    </row>
    <row r="11" spans="1:7" s="199" customFormat="1" ht="11.25">
      <c r="A11" s="200">
        <v>8</v>
      </c>
      <c r="B11" s="203" t="s">
        <v>19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</row>
    <row r="12" spans="1:7" s="199" customFormat="1" ht="11.25">
      <c r="A12" s="200">
        <v>9</v>
      </c>
      <c r="B12" s="203" t="s">
        <v>20</v>
      </c>
      <c r="C12" s="202">
        <v>29</v>
      </c>
      <c r="D12" s="202">
        <v>84</v>
      </c>
      <c r="E12" s="202">
        <v>273</v>
      </c>
      <c r="F12" s="202">
        <v>331</v>
      </c>
      <c r="G12" s="202">
        <v>324</v>
      </c>
    </row>
    <row r="13" spans="1:7" s="199" customFormat="1" ht="11.25">
      <c r="A13" s="200">
        <v>10</v>
      </c>
      <c r="B13" s="203" t="s">
        <v>21</v>
      </c>
      <c r="C13" s="202">
        <v>0</v>
      </c>
      <c r="D13" s="202">
        <v>0</v>
      </c>
      <c r="E13" s="202">
        <v>0</v>
      </c>
      <c r="F13" s="202">
        <v>0</v>
      </c>
      <c r="G13" s="202">
        <v>554</v>
      </c>
    </row>
    <row r="14" spans="1:7" s="199" customFormat="1" ht="11.25">
      <c r="A14" s="200">
        <v>11</v>
      </c>
      <c r="B14" s="203" t="s">
        <v>22</v>
      </c>
      <c r="C14" s="202">
        <v>198</v>
      </c>
      <c r="D14" s="202">
        <v>503</v>
      </c>
      <c r="E14" s="202">
        <v>580</v>
      </c>
      <c r="F14" s="202">
        <v>668</v>
      </c>
      <c r="G14" s="202">
        <v>0</v>
      </c>
    </row>
    <row r="15" spans="1:7" s="199" customFormat="1" ht="11.25">
      <c r="A15" s="200">
        <v>12</v>
      </c>
      <c r="B15" s="203" t="s">
        <v>23</v>
      </c>
      <c r="C15" s="202">
        <v>30</v>
      </c>
      <c r="D15" s="202">
        <v>30</v>
      </c>
      <c r="E15" s="202">
        <v>30</v>
      </c>
      <c r="F15" s="202">
        <v>0</v>
      </c>
      <c r="G15" s="202">
        <v>0</v>
      </c>
    </row>
    <row r="16" spans="1:7" s="199" customFormat="1" ht="11.25">
      <c r="A16" s="200">
        <v>13</v>
      </c>
      <c r="B16" s="203" t="s">
        <v>104</v>
      </c>
      <c r="C16" s="202">
        <v>3202</v>
      </c>
      <c r="D16" s="202">
        <v>6129</v>
      </c>
      <c r="E16" s="202">
        <v>5931</v>
      </c>
      <c r="F16" s="202">
        <v>8738</v>
      </c>
      <c r="G16" s="202">
        <v>9834</v>
      </c>
    </row>
    <row r="17" spans="1:7" s="199" customFormat="1" ht="11.25">
      <c r="A17" s="200">
        <v>14</v>
      </c>
      <c r="B17" s="203" t="s">
        <v>24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</row>
    <row r="18" spans="1:7" s="199" customFormat="1" ht="11.25">
      <c r="A18" s="200">
        <v>15</v>
      </c>
      <c r="B18" s="203" t="s">
        <v>25</v>
      </c>
      <c r="C18" s="202">
        <v>153</v>
      </c>
      <c r="D18" s="202">
        <v>165</v>
      </c>
      <c r="E18" s="202">
        <v>212</v>
      </c>
      <c r="F18" s="202">
        <v>208</v>
      </c>
      <c r="G18" s="202">
        <v>212</v>
      </c>
    </row>
    <row r="19" spans="1:7" s="199" customFormat="1" ht="11.25">
      <c r="A19" s="200">
        <v>16</v>
      </c>
      <c r="B19" s="203" t="s">
        <v>26</v>
      </c>
      <c r="C19" s="202">
        <v>0</v>
      </c>
      <c r="D19" s="202">
        <v>0</v>
      </c>
      <c r="E19" s="202">
        <v>0</v>
      </c>
      <c r="F19" s="202">
        <v>12</v>
      </c>
      <c r="G19" s="202">
        <v>40</v>
      </c>
    </row>
    <row r="20" spans="1:7" s="199" customFormat="1" ht="11.25">
      <c r="A20" s="200">
        <v>17</v>
      </c>
      <c r="B20" s="203" t="s">
        <v>105</v>
      </c>
      <c r="C20" s="202">
        <v>0</v>
      </c>
      <c r="D20" s="202">
        <v>0</v>
      </c>
      <c r="E20" s="202">
        <v>25</v>
      </c>
      <c r="F20" s="202">
        <v>134</v>
      </c>
      <c r="G20" s="202">
        <v>0</v>
      </c>
    </row>
    <row r="21" spans="1:7" s="199" customFormat="1" ht="11.25">
      <c r="A21" s="200">
        <v>18</v>
      </c>
      <c r="B21" s="203" t="s">
        <v>27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</row>
    <row r="22" spans="1:7" s="199" customFormat="1" ht="11.25">
      <c r="A22" s="200">
        <v>19</v>
      </c>
      <c r="B22" s="203" t="s">
        <v>28</v>
      </c>
      <c r="C22" s="202">
        <v>0</v>
      </c>
      <c r="D22" s="202">
        <v>0</v>
      </c>
      <c r="E22" s="202">
        <v>25</v>
      </c>
      <c r="F22" s="202">
        <v>279</v>
      </c>
      <c r="G22" s="202">
        <v>279</v>
      </c>
    </row>
    <row r="23" spans="1:7" s="199" customFormat="1" ht="11.25">
      <c r="A23" s="200" t="s">
        <v>8</v>
      </c>
      <c r="B23" s="203" t="s">
        <v>29</v>
      </c>
      <c r="C23" s="202">
        <v>16</v>
      </c>
      <c r="D23" s="202">
        <v>16</v>
      </c>
      <c r="E23" s="202">
        <v>197</v>
      </c>
      <c r="F23" s="202">
        <v>528</v>
      </c>
      <c r="G23" s="202">
        <v>602</v>
      </c>
    </row>
    <row r="24" spans="1:7" s="199" customFormat="1" ht="11.25">
      <c r="A24" s="200" t="s">
        <v>76</v>
      </c>
      <c r="B24" s="203" t="s">
        <v>106</v>
      </c>
      <c r="C24" s="202">
        <v>0</v>
      </c>
      <c r="D24" s="202">
        <v>0</v>
      </c>
      <c r="E24" s="202">
        <v>0</v>
      </c>
      <c r="F24" s="202">
        <v>0</v>
      </c>
      <c r="G24" s="202">
        <v>62</v>
      </c>
    </row>
    <row r="25" spans="1:7" s="199" customFormat="1" ht="11.25">
      <c r="A25" s="200">
        <v>21</v>
      </c>
      <c r="B25" s="203" t="s">
        <v>107</v>
      </c>
      <c r="C25" s="202">
        <v>0</v>
      </c>
      <c r="D25" s="202">
        <v>0</v>
      </c>
      <c r="E25" s="202">
        <v>0</v>
      </c>
      <c r="F25" s="202">
        <v>0</v>
      </c>
      <c r="G25" s="202">
        <v>113</v>
      </c>
    </row>
    <row r="26" spans="1:7" s="199" customFormat="1" ht="11.25">
      <c r="A26" s="200">
        <v>22</v>
      </c>
      <c r="B26" s="203" t="s">
        <v>108</v>
      </c>
      <c r="C26" s="202">
        <v>143</v>
      </c>
      <c r="D26" s="202">
        <v>159</v>
      </c>
      <c r="E26" s="202">
        <v>179</v>
      </c>
      <c r="F26" s="202">
        <v>197</v>
      </c>
      <c r="G26" s="202">
        <v>230</v>
      </c>
    </row>
    <row r="27" spans="1:7" s="199" customFormat="1" ht="11.25">
      <c r="A27" s="200">
        <v>23</v>
      </c>
      <c r="B27" s="203" t="s">
        <v>30</v>
      </c>
      <c r="C27" s="202">
        <v>0</v>
      </c>
      <c r="D27" s="202">
        <v>0</v>
      </c>
      <c r="E27" s="202">
        <v>0</v>
      </c>
      <c r="F27" s="202">
        <v>0</v>
      </c>
      <c r="G27" s="202">
        <v>12</v>
      </c>
    </row>
    <row r="28" spans="1:7" s="199" customFormat="1" ht="11.25">
      <c r="A28" s="200">
        <v>24</v>
      </c>
      <c r="B28" s="203" t="s">
        <v>31</v>
      </c>
      <c r="C28" s="202">
        <v>351</v>
      </c>
      <c r="D28" s="202">
        <v>351</v>
      </c>
      <c r="E28" s="202">
        <v>426</v>
      </c>
      <c r="F28" s="202">
        <v>572</v>
      </c>
      <c r="G28" s="202">
        <v>608</v>
      </c>
    </row>
    <row r="29" spans="1:7" s="199" customFormat="1" ht="11.25">
      <c r="A29" s="200">
        <v>25</v>
      </c>
      <c r="B29" s="203" t="s">
        <v>32</v>
      </c>
      <c r="C29" s="202">
        <v>0</v>
      </c>
      <c r="D29" s="202">
        <v>0</v>
      </c>
      <c r="E29" s="202">
        <v>0</v>
      </c>
      <c r="F29" s="202">
        <v>0</v>
      </c>
      <c r="G29" s="202">
        <v>0</v>
      </c>
    </row>
    <row r="30" spans="1:7" s="199" customFormat="1" ht="11.25">
      <c r="A30" s="200">
        <v>26</v>
      </c>
      <c r="B30" s="203" t="s">
        <v>33</v>
      </c>
      <c r="C30" s="202">
        <v>0</v>
      </c>
      <c r="D30" s="202">
        <v>717</v>
      </c>
      <c r="E30" s="202">
        <v>666</v>
      </c>
      <c r="F30" s="202">
        <v>249</v>
      </c>
      <c r="G30" s="202">
        <v>58</v>
      </c>
    </row>
    <row r="31" spans="1:7" s="199" customFormat="1" ht="11.25">
      <c r="A31" s="200">
        <v>27</v>
      </c>
      <c r="B31" s="203" t="s">
        <v>34</v>
      </c>
      <c r="C31" s="202">
        <v>192</v>
      </c>
      <c r="D31" s="202">
        <v>295</v>
      </c>
      <c r="E31" s="202">
        <v>215</v>
      </c>
      <c r="F31" s="202">
        <v>240</v>
      </c>
      <c r="G31" s="202">
        <v>365</v>
      </c>
    </row>
    <row r="32" spans="1:7" s="199" customFormat="1" ht="11.25">
      <c r="A32" s="200">
        <v>28</v>
      </c>
      <c r="B32" s="203" t="s">
        <v>109</v>
      </c>
      <c r="C32" s="202">
        <v>0</v>
      </c>
      <c r="D32" s="202">
        <v>0</v>
      </c>
      <c r="E32" s="202">
        <v>0</v>
      </c>
      <c r="F32" s="202">
        <v>444</v>
      </c>
      <c r="G32" s="202">
        <v>310</v>
      </c>
    </row>
    <row r="33" spans="1:7" s="199" customFormat="1" ht="11.25">
      <c r="A33" s="200">
        <v>29</v>
      </c>
      <c r="B33" s="203" t="s">
        <v>35</v>
      </c>
      <c r="C33" s="202">
        <v>0</v>
      </c>
      <c r="D33" s="202">
        <v>224</v>
      </c>
      <c r="E33" s="202">
        <v>740</v>
      </c>
      <c r="F33" s="202">
        <v>905</v>
      </c>
      <c r="G33" s="202">
        <v>525</v>
      </c>
    </row>
    <row r="34" spans="1:7" s="199" customFormat="1" ht="11.25">
      <c r="A34" s="200">
        <v>30</v>
      </c>
      <c r="B34" s="203" t="s">
        <v>36</v>
      </c>
      <c r="C34" s="202">
        <v>80</v>
      </c>
      <c r="D34" s="202">
        <v>80</v>
      </c>
      <c r="E34" s="202">
        <v>0</v>
      </c>
      <c r="F34" s="202">
        <v>0</v>
      </c>
      <c r="G34" s="202">
        <v>2687</v>
      </c>
    </row>
    <row r="35" spans="1:7" s="199" customFormat="1" ht="11.25">
      <c r="A35" s="200">
        <v>31</v>
      </c>
      <c r="B35" s="203" t="s">
        <v>110</v>
      </c>
      <c r="C35" s="202">
        <v>1815</v>
      </c>
      <c r="D35" s="202">
        <v>2006</v>
      </c>
      <c r="E35" s="202">
        <v>2126</v>
      </c>
      <c r="F35" s="202">
        <v>2713</v>
      </c>
      <c r="G35" s="202">
        <v>3513</v>
      </c>
    </row>
    <row r="36" spans="1:7" s="199" customFormat="1" ht="11.25">
      <c r="A36" s="200">
        <v>32</v>
      </c>
      <c r="B36" s="203" t="s">
        <v>37</v>
      </c>
      <c r="C36" s="202">
        <v>0</v>
      </c>
      <c r="D36" s="202">
        <v>0</v>
      </c>
      <c r="E36" s="202">
        <v>0</v>
      </c>
      <c r="F36" s="202">
        <v>0</v>
      </c>
      <c r="G36" s="202">
        <v>255</v>
      </c>
    </row>
    <row r="37" spans="1:7" s="199" customFormat="1" ht="11.25">
      <c r="A37" s="200">
        <v>33</v>
      </c>
      <c r="B37" s="203" t="s">
        <v>38</v>
      </c>
      <c r="C37" s="202">
        <v>2022</v>
      </c>
      <c r="D37" s="202">
        <v>2305</v>
      </c>
      <c r="E37" s="202">
        <v>936</v>
      </c>
      <c r="F37" s="202">
        <v>989</v>
      </c>
      <c r="G37" s="202">
        <v>1177</v>
      </c>
    </row>
    <row r="38" spans="1:7" s="199" customFormat="1" ht="11.25">
      <c r="A38" s="200">
        <v>34</v>
      </c>
      <c r="B38" s="203" t="s">
        <v>39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</row>
    <row r="39" spans="1:7" s="199" customFormat="1" ht="11.25">
      <c r="A39" s="200">
        <v>35</v>
      </c>
      <c r="B39" s="203" t="s">
        <v>111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</row>
    <row r="40" spans="1:7" s="199" customFormat="1" ht="11.25">
      <c r="A40" s="200">
        <v>36</v>
      </c>
      <c r="B40" s="203" t="s">
        <v>40</v>
      </c>
      <c r="C40" s="202">
        <v>0</v>
      </c>
      <c r="D40" s="202">
        <v>0</v>
      </c>
      <c r="E40" s="202">
        <v>0</v>
      </c>
      <c r="F40" s="202">
        <v>0</v>
      </c>
      <c r="G40" s="202">
        <v>0</v>
      </c>
    </row>
    <row r="41" spans="1:7" s="199" customFormat="1" ht="11.25">
      <c r="A41" s="200">
        <v>37</v>
      </c>
      <c r="B41" s="203" t="s">
        <v>112</v>
      </c>
      <c r="C41" s="202">
        <v>0</v>
      </c>
      <c r="D41" s="202">
        <v>0</v>
      </c>
      <c r="E41" s="202">
        <v>0</v>
      </c>
      <c r="F41" s="202">
        <v>0</v>
      </c>
      <c r="G41" s="202">
        <v>0</v>
      </c>
    </row>
    <row r="42" spans="1:7" s="199" customFormat="1" ht="11.25">
      <c r="A42" s="200">
        <v>38</v>
      </c>
      <c r="B42" s="203" t="s">
        <v>41</v>
      </c>
      <c r="C42" s="202">
        <v>69</v>
      </c>
      <c r="D42" s="202">
        <v>96</v>
      </c>
      <c r="E42" s="202">
        <v>97</v>
      </c>
      <c r="F42" s="202">
        <v>449</v>
      </c>
      <c r="G42" s="202">
        <v>226</v>
      </c>
    </row>
    <row r="43" spans="1:7" s="199" customFormat="1" ht="11.25">
      <c r="A43" s="200">
        <v>39</v>
      </c>
      <c r="B43" s="203" t="s">
        <v>42</v>
      </c>
      <c r="C43" s="202">
        <v>0</v>
      </c>
      <c r="D43" s="202">
        <v>60</v>
      </c>
      <c r="E43" s="202">
        <v>148</v>
      </c>
      <c r="F43" s="202">
        <v>128</v>
      </c>
      <c r="G43" s="202">
        <v>183</v>
      </c>
    </row>
    <row r="44" spans="1:7" s="199" customFormat="1" ht="11.25">
      <c r="A44" s="200">
        <v>40</v>
      </c>
      <c r="B44" s="203" t="s">
        <v>43</v>
      </c>
      <c r="C44" s="202">
        <v>12</v>
      </c>
      <c r="D44" s="202">
        <v>21</v>
      </c>
      <c r="E44" s="202">
        <v>20</v>
      </c>
      <c r="F44" s="202">
        <v>20</v>
      </c>
      <c r="G44" s="202">
        <v>23</v>
      </c>
    </row>
    <row r="45" spans="1:7" s="199" customFormat="1" ht="11.25">
      <c r="A45" s="200">
        <v>41</v>
      </c>
      <c r="B45" s="203" t="s">
        <v>113</v>
      </c>
      <c r="C45" s="202">
        <v>0</v>
      </c>
      <c r="D45" s="202">
        <v>0</v>
      </c>
      <c r="E45" s="202">
        <v>40</v>
      </c>
      <c r="F45" s="202">
        <v>40</v>
      </c>
      <c r="G45" s="202">
        <v>76</v>
      </c>
    </row>
    <row r="46" spans="1:7" s="199" customFormat="1" ht="11.25">
      <c r="A46" s="200">
        <v>42</v>
      </c>
      <c r="B46" s="203" t="s">
        <v>44</v>
      </c>
      <c r="C46" s="202">
        <v>149</v>
      </c>
      <c r="D46" s="202">
        <v>262</v>
      </c>
      <c r="E46" s="202">
        <v>445</v>
      </c>
      <c r="F46" s="202">
        <v>643</v>
      </c>
      <c r="G46" s="202">
        <v>692</v>
      </c>
    </row>
    <row r="47" spans="1:7" s="199" customFormat="1" ht="11.25">
      <c r="A47" s="200">
        <v>43</v>
      </c>
      <c r="B47" s="203" t="s">
        <v>114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</row>
    <row r="48" spans="1:7" s="199" customFormat="1" ht="11.25">
      <c r="A48" s="200">
        <v>44</v>
      </c>
      <c r="B48" s="203" t="s">
        <v>115</v>
      </c>
      <c r="C48" s="202">
        <v>0</v>
      </c>
      <c r="D48" s="202">
        <v>569</v>
      </c>
      <c r="E48" s="202">
        <v>772</v>
      </c>
      <c r="F48" s="202">
        <v>1067</v>
      </c>
      <c r="G48" s="202">
        <v>2172</v>
      </c>
    </row>
    <row r="49" spans="1:7" s="199" customFormat="1" ht="11.25">
      <c r="A49" s="200">
        <v>45</v>
      </c>
      <c r="B49" s="203" t="s">
        <v>45</v>
      </c>
      <c r="C49" s="202">
        <v>0</v>
      </c>
      <c r="D49" s="202">
        <v>68</v>
      </c>
      <c r="E49" s="202">
        <v>120</v>
      </c>
      <c r="F49" s="202">
        <v>486</v>
      </c>
      <c r="G49" s="202">
        <v>0</v>
      </c>
    </row>
    <row r="50" spans="1:7" s="199" customFormat="1" ht="11.25">
      <c r="A50" s="200">
        <v>46</v>
      </c>
      <c r="B50" s="203" t="s">
        <v>46</v>
      </c>
      <c r="C50" s="202">
        <v>0</v>
      </c>
      <c r="D50" s="202">
        <v>0</v>
      </c>
      <c r="E50" s="202">
        <v>0</v>
      </c>
      <c r="F50" s="202">
        <v>0</v>
      </c>
      <c r="G50" s="202">
        <v>0</v>
      </c>
    </row>
    <row r="51" spans="1:7" s="199" customFormat="1" ht="11.25">
      <c r="A51" s="200">
        <v>47</v>
      </c>
      <c r="B51" s="203" t="s">
        <v>116</v>
      </c>
      <c r="C51" s="202">
        <v>344</v>
      </c>
      <c r="D51" s="202">
        <v>413</v>
      </c>
      <c r="E51" s="202">
        <v>718</v>
      </c>
      <c r="F51" s="202">
        <v>772</v>
      </c>
      <c r="G51" s="202">
        <v>891</v>
      </c>
    </row>
    <row r="52" spans="1:7" s="199" customFormat="1" ht="11.25">
      <c r="A52" s="200">
        <v>48</v>
      </c>
      <c r="B52" s="203" t="s">
        <v>47</v>
      </c>
      <c r="C52" s="202">
        <v>0</v>
      </c>
      <c r="D52" s="202">
        <v>20</v>
      </c>
      <c r="E52" s="202">
        <v>56</v>
      </c>
      <c r="F52" s="202">
        <v>56</v>
      </c>
      <c r="G52" s="202">
        <v>245</v>
      </c>
    </row>
    <row r="53" spans="1:7" s="199" customFormat="1" ht="11.25">
      <c r="A53" s="200">
        <v>49</v>
      </c>
      <c r="B53" s="203" t="s">
        <v>117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</row>
    <row r="54" spans="1:7" s="199" customFormat="1" ht="11.25">
      <c r="A54" s="200">
        <v>50</v>
      </c>
      <c r="B54" s="203" t="s">
        <v>48</v>
      </c>
      <c r="C54" s="202">
        <v>0</v>
      </c>
      <c r="D54" s="202">
        <v>0</v>
      </c>
      <c r="E54" s="202">
        <v>0</v>
      </c>
      <c r="F54" s="202">
        <v>35</v>
      </c>
      <c r="G54" s="202">
        <v>0</v>
      </c>
    </row>
    <row r="55" spans="1:7" s="199" customFormat="1" ht="11.25">
      <c r="A55" s="200">
        <v>51</v>
      </c>
      <c r="B55" s="203" t="s">
        <v>49</v>
      </c>
      <c r="C55" s="202">
        <v>0</v>
      </c>
      <c r="D55" s="202">
        <v>0</v>
      </c>
      <c r="E55" s="202">
        <v>0</v>
      </c>
      <c r="F55" s="202">
        <v>0</v>
      </c>
      <c r="G55" s="202">
        <v>0</v>
      </c>
    </row>
    <row r="56" spans="1:7" s="199" customFormat="1" ht="11.25">
      <c r="A56" s="204">
        <v>52</v>
      </c>
      <c r="B56" s="205" t="s">
        <v>118</v>
      </c>
      <c r="C56" s="206">
        <v>0</v>
      </c>
      <c r="D56" s="206">
        <v>22</v>
      </c>
      <c r="E56" s="206">
        <v>52</v>
      </c>
      <c r="F56" s="206">
        <v>72</v>
      </c>
      <c r="G56" s="206">
        <v>210</v>
      </c>
    </row>
    <row r="57" spans="1:7" s="199" customFormat="1" ht="11.25">
      <c r="A57" s="253"/>
      <c r="B57" s="211"/>
      <c r="C57" s="252"/>
      <c r="D57" s="252"/>
      <c r="E57" s="252"/>
      <c r="F57" s="252"/>
      <c r="G57" s="252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53">
        <v>53</v>
      </c>
      <c r="B60" s="211" t="s">
        <v>50</v>
      </c>
      <c r="C60" s="212">
        <v>0</v>
      </c>
      <c r="D60" s="212">
        <v>0</v>
      </c>
      <c r="E60" s="212">
        <v>0</v>
      </c>
      <c r="F60" s="212">
        <v>35</v>
      </c>
      <c r="G60" s="212">
        <v>35</v>
      </c>
    </row>
    <row r="61" spans="1:7" s="199" customFormat="1" ht="11.25">
      <c r="A61" s="200">
        <v>54</v>
      </c>
      <c r="B61" s="208" t="s">
        <v>119</v>
      </c>
      <c r="C61" s="202">
        <v>0</v>
      </c>
      <c r="D61" s="202">
        <v>122</v>
      </c>
      <c r="E61" s="202">
        <v>298</v>
      </c>
      <c r="F61" s="202">
        <v>512</v>
      </c>
      <c r="G61" s="202">
        <v>614</v>
      </c>
    </row>
    <row r="62" spans="1:7" s="199" customFormat="1" ht="11.25">
      <c r="A62" s="200">
        <v>55</v>
      </c>
      <c r="B62" s="208" t="s">
        <v>51</v>
      </c>
      <c r="C62" s="202">
        <v>0</v>
      </c>
      <c r="D62" s="202">
        <v>0</v>
      </c>
      <c r="E62" s="202">
        <v>0</v>
      </c>
      <c r="F62" s="202">
        <v>20</v>
      </c>
      <c r="G62" s="202">
        <v>0</v>
      </c>
    </row>
    <row r="63" spans="1:7" s="199" customFormat="1" ht="11.25">
      <c r="A63" s="200">
        <v>56</v>
      </c>
      <c r="B63" s="208" t="s">
        <v>52</v>
      </c>
      <c r="C63" s="202">
        <v>128</v>
      </c>
      <c r="D63" s="202">
        <v>141</v>
      </c>
      <c r="E63" s="202">
        <v>463</v>
      </c>
      <c r="F63" s="202">
        <v>540</v>
      </c>
      <c r="G63" s="202">
        <v>643</v>
      </c>
    </row>
    <row r="64" spans="1:7" s="199" customFormat="1" ht="11.25">
      <c r="A64" s="200">
        <v>57</v>
      </c>
      <c r="B64" s="208" t="s">
        <v>53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</row>
    <row r="65" spans="1:7" s="199" customFormat="1" ht="11.25">
      <c r="A65" s="200">
        <v>58</v>
      </c>
      <c r="B65" s="208" t="s">
        <v>54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</row>
    <row r="66" spans="1:7" s="199" customFormat="1" ht="11.25">
      <c r="A66" s="200">
        <v>59</v>
      </c>
      <c r="B66" s="208" t="s">
        <v>55</v>
      </c>
      <c r="C66" s="202">
        <v>0</v>
      </c>
      <c r="D66" s="202">
        <v>0</v>
      </c>
      <c r="E66" s="202">
        <v>0</v>
      </c>
      <c r="F66" s="202">
        <v>1956</v>
      </c>
      <c r="G66" s="202">
        <v>0</v>
      </c>
    </row>
    <row r="67" spans="1:7" s="199" customFormat="1" ht="11.25">
      <c r="A67" s="200">
        <v>60</v>
      </c>
      <c r="B67" s="208" t="s">
        <v>56</v>
      </c>
      <c r="C67" s="202">
        <v>0</v>
      </c>
      <c r="D67" s="202">
        <v>0</v>
      </c>
      <c r="E67" s="202">
        <v>0</v>
      </c>
      <c r="F67" s="202">
        <v>0</v>
      </c>
      <c r="G67" s="202">
        <v>155</v>
      </c>
    </row>
    <row r="68" spans="1:7" s="199" customFormat="1" ht="11.25">
      <c r="A68" s="200">
        <v>61</v>
      </c>
      <c r="B68" s="208" t="s">
        <v>57</v>
      </c>
      <c r="C68" s="202">
        <v>40</v>
      </c>
      <c r="D68" s="202">
        <v>60</v>
      </c>
      <c r="E68" s="202">
        <v>0</v>
      </c>
      <c r="F68" s="202">
        <v>50</v>
      </c>
      <c r="G68" s="202">
        <v>38</v>
      </c>
    </row>
    <row r="69" spans="1:7" s="199" customFormat="1" ht="11.25">
      <c r="A69" s="200">
        <v>62</v>
      </c>
      <c r="B69" s="208" t="s">
        <v>120</v>
      </c>
      <c r="C69" s="202">
        <v>159</v>
      </c>
      <c r="D69" s="202">
        <v>60</v>
      </c>
      <c r="E69" s="202">
        <v>97</v>
      </c>
      <c r="F69" s="202">
        <v>222</v>
      </c>
      <c r="G69" s="202">
        <v>300</v>
      </c>
    </row>
    <row r="70" spans="1:7" s="199" customFormat="1" ht="11.25">
      <c r="A70" s="200">
        <v>63</v>
      </c>
      <c r="B70" s="208" t="s">
        <v>121</v>
      </c>
      <c r="C70" s="202">
        <v>0</v>
      </c>
      <c r="D70" s="202">
        <v>48</v>
      </c>
      <c r="E70" s="202">
        <v>0</v>
      </c>
      <c r="F70" s="202">
        <v>0</v>
      </c>
      <c r="G70" s="202">
        <v>0</v>
      </c>
    </row>
    <row r="71" spans="1:7" s="199" customFormat="1" ht="11.25">
      <c r="A71" s="200">
        <v>64</v>
      </c>
      <c r="B71" s="208" t="s">
        <v>122</v>
      </c>
      <c r="C71" s="202">
        <v>54</v>
      </c>
      <c r="D71" s="202">
        <v>0</v>
      </c>
      <c r="E71" s="202">
        <v>0</v>
      </c>
      <c r="F71" s="202">
        <v>0</v>
      </c>
      <c r="G71" s="202">
        <v>0</v>
      </c>
    </row>
    <row r="72" spans="1:7" s="199" customFormat="1" ht="11.25">
      <c r="A72" s="200">
        <v>65</v>
      </c>
      <c r="B72" s="208" t="s">
        <v>123</v>
      </c>
      <c r="C72" s="202">
        <v>294</v>
      </c>
      <c r="D72" s="202">
        <v>294</v>
      </c>
      <c r="E72" s="202">
        <v>377</v>
      </c>
      <c r="F72" s="202">
        <v>439</v>
      </c>
      <c r="G72" s="202">
        <v>439</v>
      </c>
    </row>
    <row r="73" spans="1:7" s="199" customFormat="1" ht="11.25">
      <c r="A73" s="200">
        <v>66</v>
      </c>
      <c r="B73" s="208" t="s">
        <v>124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</row>
    <row r="74" spans="1:7" s="199" customFormat="1" ht="11.25">
      <c r="A74" s="200">
        <v>67</v>
      </c>
      <c r="B74" s="208" t="s">
        <v>125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</row>
    <row r="75" spans="1:7" s="199" customFormat="1" ht="11.25">
      <c r="A75" s="200">
        <v>68</v>
      </c>
      <c r="B75" s="208" t="s">
        <v>126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</row>
    <row r="76" spans="1:7" s="199" customFormat="1" ht="11.25">
      <c r="A76" s="200">
        <v>69</v>
      </c>
      <c r="B76" s="208" t="s">
        <v>58</v>
      </c>
      <c r="C76" s="202">
        <v>0</v>
      </c>
      <c r="D76" s="202">
        <v>0</v>
      </c>
      <c r="E76" s="202">
        <v>7751</v>
      </c>
      <c r="F76" s="202">
        <v>8267</v>
      </c>
      <c r="G76" s="202">
        <v>9136</v>
      </c>
    </row>
    <row r="77" spans="1:7" s="199" customFormat="1" ht="11.25">
      <c r="A77" s="200">
        <v>70</v>
      </c>
      <c r="B77" s="208" t="s">
        <v>127</v>
      </c>
      <c r="C77" s="202">
        <v>0</v>
      </c>
      <c r="D77" s="202">
        <v>0</v>
      </c>
      <c r="E77" s="202">
        <v>0</v>
      </c>
      <c r="F77" s="202">
        <v>0</v>
      </c>
      <c r="G77" s="202">
        <v>50</v>
      </c>
    </row>
    <row r="78" spans="1:7" s="199" customFormat="1" ht="11.25">
      <c r="A78" s="200">
        <v>71</v>
      </c>
      <c r="B78" s="208" t="s">
        <v>128</v>
      </c>
      <c r="C78" s="202">
        <v>15</v>
      </c>
      <c r="D78" s="202">
        <v>0</v>
      </c>
      <c r="E78" s="202">
        <v>0</v>
      </c>
      <c r="F78" s="202">
        <v>0</v>
      </c>
      <c r="G78" s="202">
        <v>55</v>
      </c>
    </row>
    <row r="79" spans="1:7" s="199" customFormat="1" ht="11.25">
      <c r="A79" s="200">
        <v>72</v>
      </c>
      <c r="B79" s="208" t="s">
        <v>59</v>
      </c>
      <c r="C79" s="202">
        <v>0</v>
      </c>
      <c r="D79" s="202">
        <v>0</v>
      </c>
      <c r="E79" s="202">
        <v>0</v>
      </c>
      <c r="F79" s="202">
        <v>38</v>
      </c>
      <c r="G79" s="202">
        <v>43</v>
      </c>
    </row>
    <row r="80" spans="1:7" s="199" customFormat="1" ht="11.25">
      <c r="A80" s="200">
        <v>73</v>
      </c>
      <c r="B80" s="208" t="s">
        <v>60</v>
      </c>
      <c r="C80" s="202">
        <v>274</v>
      </c>
      <c r="D80" s="202">
        <v>258</v>
      </c>
      <c r="E80" s="202">
        <v>590</v>
      </c>
      <c r="F80" s="202">
        <v>659</v>
      </c>
      <c r="G80" s="202">
        <v>450</v>
      </c>
    </row>
    <row r="81" spans="1:7" s="199" customFormat="1" ht="11.25">
      <c r="A81" s="200">
        <v>74</v>
      </c>
      <c r="B81" s="208" t="s">
        <v>129</v>
      </c>
      <c r="C81" s="202">
        <v>0</v>
      </c>
      <c r="D81" s="202">
        <v>0</v>
      </c>
      <c r="E81" s="202">
        <v>0</v>
      </c>
      <c r="F81" s="202">
        <v>1968</v>
      </c>
      <c r="G81" s="202">
        <v>0</v>
      </c>
    </row>
    <row r="82" spans="1:7" s="199" customFormat="1" ht="11.25">
      <c r="A82" s="200">
        <v>75</v>
      </c>
      <c r="B82" s="208" t="s">
        <v>61</v>
      </c>
      <c r="C82" s="202">
        <v>0</v>
      </c>
      <c r="D82" s="202">
        <v>0</v>
      </c>
      <c r="E82" s="202">
        <v>0</v>
      </c>
      <c r="F82" s="202">
        <v>0</v>
      </c>
      <c r="G82" s="202">
        <v>0</v>
      </c>
    </row>
    <row r="83" spans="1:7" s="199" customFormat="1" ht="11.25">
      <c r="A83" s="200">
        <v>76</v>
      </c>
      <c r="B83" s="208" t="s">
        <v>130</v>
      </c>
      <c r="C83" s="202">
        <v>0</v>
      </c>
      <c r="D83" s="202">
        <v>41</v>
      </c>
      <c r="E83" s="202">
        <v>70</v>
      </c>
      <c r="F83" s="202">
        <v>179</v>
      </c>
      <c r="G83" s="202">
        <v>251</v>
      </c>
    </row>
    <row r="84" spans="1:7" s="199" customFormat="1" ht="11.25">
      <c r="A84" s="200">
        <v>77</v>
      </c>
      <c r="B84" s="208" t="s">
        <v>131</v>
      </c>
      <c r="C84" s="202">
        <v>0</v>
      </c>
      <c r="D84" s="202">
        <v>0</v>
      </c>
      <c r="E84" s="202">
        <v>0</v>
      </c>
      <c r="F84" s="202">
        <v>0</v>
      </c>
      <c r="G84" s="202">
        <v>0</v>
      </c>
    </row>
    <row r="85" spans="1:7" s="199" customFormat="1" ht="11.25">
      <c r="A85" s="200">
        <v>78</v>
      </c>
      <c r="B85" s="208" t="s">
        <v>62</v>
      </c>
      <c r="C85" s="202">
        <v>0</v>
      </c>
      <c r="D85" s="202">
        <v>0</v>
      </c>
      <c r="E85" s="202">
        <v>7</v>
      </c>
      <c r="F85" s="202">
        <v>26</v>
      </c>
      <c r="G85" s="202">
        <v>0</v>
      </c>
    </row>
    <row r="86" spans="1:7" s="199" customFormat="1" ht="11.25">
      <c r="A86" s="200">
        <v>79</v>
      </c>
      <c r="B86" s="208" t="s">
        <v>132</v>
      </c>
      <c r="C86" s="202">
        <v>0</v>
      </c>
      <c r="D86" s="202">
        <v>0</v>
      </c>
      <c r="E86" s="202">
        <v>186</v>
      </c>
      <c r="F86" s="202">
        <v>254</v>
      </c>
      <c r="G86" s="202">
        <v>327</v>
      </c>
    </row>
    <row r="87" spans="1:7" s="199" customFormat="1" ht="11.25">
      <c r="A87" s="200">
        <v>80</v>
      </c>
      <c r="B87" s="208" t="s">
        <v>63</v>
      </c>
      <c r="C87" s="202">
        <v>0</v>
      </c>
      <c r="D87" s="202">
        <v>0</v>
      </c>
      <c r="E87" s="202">
        <v>741</v>
      </c>
      <c r="F87" s="202">
        <v>885</v>
      </c>
      <c r="G87" s="202">
        <v>1063</v>
      </c>
    </row>
    <row r="88" spans="1:7" s="199" customFormat="1" ht="11.25">
      <c r="A88" s="200">
        <v>81</v>
      </c>
      <c r="B88" s="208" t="s">
        <v>64</v>
      </c>
      <c r="C88" s="202">
        <v>115</v>
      </c>
      <c r="D88" s="202">
        <v>246</v>
      </c>
      <c r="E88" s="202">
        <v>397</v>
      </c>
      <c r="F88" s="202">
        <v>743</v>
      </c>
      <c r="G88" s="202">
        <v>1196</v>
      </c>
    </row>
    <row r="89" spans="1:7" s="199" customFormat="1" ht="11.25">
      <c r="A89" s="200">
        <v>82</v>
      </c>
      <c r="B89" s="208" t="s">
        <v>133</v>
      </c>
      <c r="C89" s="202">
        <v>17</v>
      </c>
      <c r="D89" s="202">
        <v>19</v>
      </c>
      <c r="E89" s="202">
        <v>95</v>
      </c>
      <c r="F89" s="202">
        <v>120</v>
      </c>
      <c r="G89" s="202">
        <v>156</v>
      </c>
    </row>
    <row r="90" spans="1:7" s="199" customFormat="1" ht="11.25">
      <c r="A90" s="200">
        <v>83</v>
      </c>
      <c r="B90" s="208" t="s">
        <v>65</v>
      </c>
      <c r="C90" s="202">
        <v>168</v>
      </c>
      <c r="D90" s="202">
        <v>0</v>
      </c>
      <c r="E90" s="202">
        <v>327</v>
      </c>
      <c r="F90" s="202">
        <v>432</v>
      </c>
      <c r="G90" s="202">
        <v>583</v>
      </c>
    </row>
    <row r="91" spans="1:7" s="199" customFormat="1" ht="11.25">
      <c r="A91" s="200">
        <v>84</v>
      </c>
      <c r="B91" s="208" t="s">
        <v>66</v>
      </c>
      <c r="C91" s="202">
        <v>0</v>
      </c>
      <c r="D91" s="202">
        <v>1313</v>
      </c>
      <c r="E91" s="202">
        <v>1402</v>
      </c>
      <c r="F91" s="202">
        <v>1444</v>
      </c>
      <c r="G91" s="202">
        <v>1484</v>
      </c>
    </row>
    <row r="92" spans="1:7" s="199" customFormat="1" ht="11.25">
      <c r="A92" s="200">
        <v>85</v>
      </c>
      <c r="B92" s="208" t="s">
        <v>67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</row>
    <row r="93" spans="1:7" s="199" customFormat="1" ht="11.25">
      <c r="A93" s="200">
        <v>86</v>
      </c>
      <c r="B93" s="208" t="s">
        <v>68</v>
      </c>
      <c r="C93" s="202">
        <v>82</v>
      </c>
      <c r="D93" s="202">
        <v>124</v>
      </c>
      <c r="E93" s="202">
        <v>482</v>
      </c>
      <c r="F93" s="202">
        <v>706</v>
      </c>
      <c r="G93" s="202">
        <v>953</v>
      </c>
    </row>
    <row r="94" spans="1:7" s="199" customFormat="1" ht="11.25">
      <c r="A94" s="200">
        <v>87</v>
      </c>
      <c r="B94" s="208" t="s">
        <v>134</v>
      </c>
      <c r="C94" s="202">
        <v>4</v>
      </c>
      <c r="D94" s="202">
        <v>556</v>
      </c>
      <c r="E94" s="202">
        <v>654</v>
      </c>
      <c r="F94" s="202">
        <v>660</v>
      </c>
      <c r="G94" s="202">
        <v>1140</v>
      </c>
    </row>
    <row r="95" spans="1:7" s="199" customFormat="1" ht="11.25">
      <c r="A95" s="200">
        <v>88</v>
      </c>
      <c r="B95" s="208" t="s">
        <v>69</v>
      </c>
      <c r="C95" s="202">
        <v>10</v>
      </c>
      <c r="D95" s="202">
        <v>0</v>
      </c>
      <c r="E95" s="202">
        <v>0</v>
      </c>
      <c r="F95" s="202">
        <v>0</v>
      </c>
      <c r="G95" s="202">
        <v>562</v>
      </c>
    </row>
    <row r="96" spans="1:7" s="199" customFormat="1" ht="11.25">
      <c r="A96" s="200">
        <v>89</v>
      </c>
      <c r="B96" s="208" t="s">
        <v>70</v>
      </c>
      <c r="C96" s="202">
        <v>0</v>
      </c>
      <c r="D96" s="202">
        <v>0</v>
      </c>
      <c r="E96" s="202">
        <v>0</v>
      </c>
      <c r="F96" s="202">
        <v>17</v>
      </c>
      <c r="G96" s="202">
        <v>0</v>
      </c>
    </row>
    <row r="97" spans="1:7" s="199" customFormat="1" ht="11.25">
      <c r="A97" s="200">
        <v>90</v>
      </c>
      <c r="B97" s="208" t="s">
        <v>71</v>
      </c>
      <c r="C97" s="202">
        <v>90</v>
      </c>
      <c r="D97" s="202">
        <v>90</v>
      </c>
      <c r="E97" s="202">
        <v>40</v>
      </c>
      <c r="F97" s="202">
        <v>40</v>
      </c>
      <c r="G97" s="202">
        <v>40</v>
      </c>
    </row>
    <row r="98" spans="1:7" s="199" customFormat="1" ht="11.25">
      <c r="A98" s="200">
        <v>91</v>
      </c>
      <c r="B98" s="208" t="s">
        <v>72</v>
      </c>
      <c r="C98" s="202">
        <v>0</v>
      </c>
      <c r="D98" s="202">
        <v>0</v>
      </c>
      <c r="E98" s="202">
        <v>0</v>
      </c>
      <c r="F98" s="202">
        <v>0</v>
      </c>
      <c r="G98" s="202">
        <v>0</v>
      </c>
    </row>
    <row r="99" spans="1:7" s="199" customFormat="1" ht="11.25">
      <c r="A99" s="200">
        <v>92</v>
      </c>
      <c r="B99" s="208" t="s">
        <v>135</v>
      </c>
      <c r="C99" s="202">
        <v>0</v>
      </c>
      <c r="D99" s="202">
        <v>0</v>
      </c>
      <c r="E99" s="202">
        <v>0</v>
      </c>
      <c r="F99" s="202">
        <v>0</v>
      </c>
      <c r="G99" s="202">
        <v>0</v>
      </c>
    </row>
    <row r="100" spans="1:7" s="199" customFormat="1" ht="11.25">
      <c r="A100" s="200">
        <v>93</v>
      </c>
      <c r="B100" s="208" t="s">
        <v>136</v>
      </c>
      <c r="C100" s="202">
        <v>0</v>
      </c>
      <c r="D100" s="202">
        <v>0</v>
      </c>
      <c r="E100" s="202">
        <v>0</v>
      </c>
      <c r="F100" s="202">
        <v>0</v>
      </c>
      <c r="G100" s="202">
        <v>0</v>
      </c>
    </row>
    <row r="101" spans="1:7" s="199" customFormat="1" ht="11.25">
      <c r="A101" s="200">
        <v>94</v>
      </c>
      <c r="B101" s="208" t="s">
        <v>137</v>
      </c>
      <c r="C101" s="202">
        <v>24</v>
      </c>
      <c r="D101" s="202">
        <v>24</v>
      </c>
      <c r="E101" s="202">
        <v>24</v>
      </c>
      <c r="F101" s="202">
        <v>24</v>
      </c>
      <c r="G101" s="202">
        <v>0</v>
      </c>
    </row>
    <row r="102" spans="1:7" s="199" customFormat="1" ht="11.25">
      <c r="A102" s="200">
        <v>95</v>
      </c>
      <c r="B102" s="208" t="s">
        <v>138</v>
      </c>
      <c r="C102" s="202">
        <v>0</v>
      </c>
      <c r="D102" s="202">
        <v>0</v>
      </c>
      <c r="E102" s="202">
        <v>0</v>
      </c>
      <c r="F102" s="202">
        <v>0</v>
      </c>
      <c r="G102" s="202">
        <v>161</v>
      </c>
    </row>
    <row r="103" spans="1:7" s="199" customFormat="1" ht="11.25">
      <c r="A103" s="204">
        <v>971</v>
      </c>
      <c r="B103" s="205" t="s">
        <v>73</v>
      </c>
      <c r="C103" s="206">
        <v>0</v>
      </c>
      <c r="D103" s="206">
        <v>0</v>
      </c>
      <c r="E103" s="206">
        <v>0</v>
      </c>
      <c r="F103" s="206">
        <v>0</v>
      </c>
      <c r="G103" s="206">
        <v>0</v>
      </c>
    </row>
    <row r="104" spans="1:7" s="199" customFormat="1" ht="11.25">
      <c r="A104" s="200">
        <v>972</v>
      </c>
      <c r="B104" s="208" t="s">
        <v>74</v>
      </c>
      <c r="C104" s="202">
        <v>0</v>
      </c>
      <c r="D104" s="202">
        <v>0</v>
      </c>
      <c r="E104" s="202">
        <v>0</v>
      </c>
      <c r="F104" s="202">
        <v>95</v>
      </c>
      <c r="G104" s="202">
        <v>465</v>
      </c>
    </row>
    <row r="105" spans="1:7" s="199" customFormat="1" ht="11.25">
      <c r="A105" s="200">
        <v>973</v>
      </c>
      <c r="B105" s="208" t="s">
        <v>139</v>
      </c>
      <c r="C105" s="202">
        <v>445</v>
      </c>
      <c r="D105" s="202">
        <v>445</v>
      </c>
      <c r="E105" s="202">
        <v>445</v>
      </c>
      <c r="F105" s="202">
        <v>445</v>
      </c>
      <c r="G105" s="202">
        <v>465</v>
      </c>
    </row>
    <row r="106" spans="1:7" s="199" customFormat="1" ht="11.25">
      <c r="A106" s="204">
        <v>974</v>
      </c>
      <c r="B106" s="205" t="s">
        <v>75</v>
      </c>
      <c r="C106" s="206">
        <v>0</v>
      </c>
      <c r="D106" s="206">
        <v>0</v>
      </c>
      <c r="E106" s="206">
        <v>0</v>
      </c>
      <c r="F106" s="206">
        <v>0</v>
      </c>
      <c r="G106" s="206">
        <v>20</v>
      </c>
    </row>
    <row r="107" spans="1:8" s="199" customFormat="1" ht="11.25">
      <c r="A107" s="207"/>
      <c r="B107" s="208"/>
      <c r="C107" s="209"/>
      <c r="D107" s="209"/>
      <c r="E107" s="209"/>
      <c r="F107" s="209"/>
      <c r="G107" s="209"/>
      <c r="H107" s="208"/>
    </row>
    <row r="108" spans="1:8" s="199" customFormat="1" ht="11.25">
      <c r="A108" s="214" t="s">
        <v>163</v>
      </c>
      <c r="B108" s="215"/>
      <c r="C108" s="212">
        <f>SUM(C4:C56)+SUM(C60:C102)</f>
        <v>12609</v>
      </c>
      <c r="D108" s="212">
        <f>SUM(D4:D56)+SUM(D60:D102)</f>
        <v>20025</v>
      </c>
      <c r="E108" s="212">
        <f>SUM(E4:E56)+SUM(E60:E102)</f>
        <v>33244</v>
      </c>
      <c r="F108" s="212">
        <f>SUM(F4:F56)+SUM(F60:F102)</f>
        <v>46891</v>
      </c>
      <c r="G108" s="212">
        <f>SUM(G4:G56)+SUM(G60:G102)</f>
        <v>52210</v>
      </c>
      <c r="H108" s="208"/>
    </row>
    <row r="109" spans="1:8" s="199" customFormat="1" ht="11.25">
      <c r="A109" s="251" t="s">
        <v>164</v>
      </c>
      <c r="B109" s="203"/>
      <c r="C109" s="202">
        <f>SUM(C103:C106)</f>
        <v>445</v>
      </c>
      <c r="D109" s="202">
        <f>SUM(D103:D106)</f>
        <v>445</v>
      </c>
      <c r="E109" s="202">
        <f>SUM(E103:E106)</f>
        <v>445</v>
      </c>
      <c r="F109" s="202">
        <f>SUM(F103:F106)</f>
        <v>540</v>
      </c>
      <c r="G109" s="202">
        <f>SUM(G103:G106)</f>
        <v>950</v>
      </c>
      <c r="H109" s="208"/>
    </row>
    <row r="110" spans="1:8" s="199" customFormat="1" ht="11.25">
      <c r="A110" s="218" t="s">
        <v>165</v>
      </c>
      <c r="B110" s="219"/>
      <c r="C110" s="206">
        <f>SUM(C108:C109)</f>
        <v>13054</v>
      </c>
      <c r="D110" s="206">
        <f>SUM(D108:D109)</f>
        <v>20470</v>
      </c>
      <c r="E110" s="206">
        <f>SUM(E108:E109)</f>
        <v>33689</v>
      </c>
      <c r="F110" s="206">
        <f>SUM(F108:F109)</f>
        <v>47431</v>
      </c>
      <c r="G110" s="206">
        <f>SUM(G108:G109)</f>
        <v>53160</v>
      </c>
      <c r="H110" s="208"/>
    </row>
    <row r="111" spans="1:8" s="199" customFormat="1" ht="11.25">
      <c r="A111" s="208"/>
      <c r="B111" s="208"/>
      <c r="C111" s="221"/>
      <c r="D111" s="221"/>
      <c r="E111" s="221"/>
      <c r="F111" s="221"/>
      <c r="G111" s="221"/>
      <c r="H111" s="208"/>
    </row>
    <row r="112" spans="1:8" s="199" customFormat="1" ht="11.25">
      <c r="A112" s="208"/>
      <c r="B112" s="208"/>
      <c r="C112" s="221"/>
      <c r="D112" s="221"/>
      <c r="E112" s="221"/>
      <c r="F112" s="221"/>
      <c r="G112" s="221"/>
      <c r="H112" s="208"/>
    </row>
  </sheetData>
  <sheetProtection/>
  <mergeCells count="3">
    <mergeCell ref="A3:B3"/>
    <mergeCell ref="A59:B59"/>
    <mergeCell ref="A1:G1"/>
  </mergeCells>
  <printOptions/>
  <pageMargins left="0.31" right="0.787401575" top="0.984251969" bottom="0.984251969" header="0.4921259845" footer="0.4921259845"/>
  <pageSetup horizontalDpi="600" verticalDpi="600" orientation="landscape" paperSize="9" r:id="rId1"/>
  <ignoredErrors>
    <ignoredError sqref="C108:G109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9" ht="25.5" customHeight="1">
      <c r="A1" s="620" t="s">
        <v>187</v>
      </c>
      <c r="B1" s="620"/>
      <c r="C1" s="620"/>
      <c r="D1" s="620"/>
      <c r="E1" s="620"/>
      <c r="F1" s="620"/>
      <c r="G1" s="620"/>
      <c r="H1" s="620"/>
      <c r="I1" s="620"/>
    </row>
    <row r="2" spans="1:7" s="196" customFormat="1" ht="13.5" customHeight="1">
      <c r="A2" s="195"/>
      <c r="C2" s="193"/>
      <c r="D2" s="193"/>
      <c r="E2" s="193"/>
      <c r="F2" s="193"/>
      <c r="G2" s="193"/>
    </row>
    <row r="3" spans="1:8" s="199" customFormat="1" ht="27" customHeight="1">
      <c r="A3" s="619" t="s">
        <v>86</v>
      </c>
      <c r="B3" s="619"/>
      <c r="C3" s="198">
        <v>2002</v>
      </c>
      <c r="D3" s="197">
        <v>2003</v>
      </c>
      <c r="E3" s="197">
        <v>2004</v>
      </c>
      <c r="F3" s="197">
        <v>2005</v>
      </c>
      <c r="G3" s="197">
        <v>2006</v>
      </c>
      <c r="H3" s="222"/>
    </row>
    <row r="4" spans="1:7" s="199" customFormat="1" ht="11.25">
      <c r="A4" s="200">
        <v>1</v>
      </c>
      <c r="B4" s="201" t="s">
        <v>15</v>
      </c>
      <c r="C4" s="202">
        <v>238</v>
      </c>
      <c r="D4" s="202">
        <v>262</v>
      </c>
      <c r="E4" s="202">
        <v>250</v>
      </c>
      <c r="F4" s="202">
        <v>225</v>
      </c>
      <c r="G4" s="202">
        <v>217</v>
      </c>
    </row>
    <row r="5" spans="1:7" s="199" customFormat="1" ht="11.25">
      <c r="A5" s="200">
        <v>2</v>
      </c>
      <c r="B5" s="203" t="s">
        <v>16</v>
      </c>
      <c r="C5" s="202">
        <v>309</v>
      </c>
      <c r="D5" s="202">
        <v>263</v>
      </c>
      <c r="E5" s="202">
        <v>272</v>
      </c>
      <c r="F5" s="202">
        <v>281</v>
      </c>
      <c r="G5" s="202">
        <v>281</v>
      </c>
    </row>
    <row r="6" spans="1:8" s="199" customFormat="1" ht="11.25">
      <c r="A6" s="200">
        <v>3</v>
      </c>
      <c r="B6" s="203" t="s">
        <v>17</v>
      </c>
      <c r="C6" s="202">
        <v>299</v>
      </c>
      <c r="D6" s="202">
        <v>285</v>
      </c>
      <c r="E6" s="202">
        <v>265</v>
      </c>
      <c r="F6" s="202">
        <v>283</v>
      </c>
      <c r="G6" s="202">
        <v>268</v>
      </c>
      <c r="H6" s="223"/>
    </row>
    <row r="7" spans="1:8" s="199" customFormat="1" ht="11.25">
      <c r="A7" s="200">
        <v>4</v>
      </c>
      <c r="B7" s="203" t="s">
        <v>101</v>
      </c>
      <c r="C7" s="202">
        <v>30</v>
      </c>
      <c r="D7" s="202">
        <v>27</v>
      </c>
      <c r="E7" s="202">
        <v>40</v>
      </c>
      <c r="F7" s="202">
        <v>31</v>
      </c>
      <c r="G7" s="202">
        <v>33</v>
      </c>
      <c r="H7" s="223"/>
    </row>
    <row r="8" spans="1:8" s="199" customFormat="1" ht="11.25">
      <c r="A8" s="200">
        <v>5</v>
      </c>
      <c r="B8" s="203" t="s">
        <v>102</v>
      </c>
      <c r="C8" s="202">
        <v>0</v>
      </c>
      <c r="D8" s="202">
        <v>90</v>
      </c>
      <c r="E8" s="202">
        <v>89</v>
      </c>
      <c r="F8" s="202">
        <v>90</v>
      </c>
      <c r="G8" s="202">
        <v>90</v>
      </c>
      <c r="H8" s="223"/>
    </row>
    <row r="9" spans="1:8" s="199" customFormat="1" ht="11.25">
      <c r="A9" s="200">
        <v>6</v>
      </c>
      <c r="B9" s="203" t="s">
        <v>103</v>
      </c>
      <c r="C9" s="202">
        <v>1293</v>
      </c>
      <c r="D9" s="202">
        <v>1280</v>
      </c>
      <c r="E9" s="202">
        <v>1280</v>
      </c>
      <c r="F9" s="202">
        <v>1288</v>
      </c>
      <c r="G9" s="202">
        <v>1274</v>
      </c>
      <c r="H9" s="223"/>
    </row>
    <row r="10" spans="1:8" s="199" customFormat="1" ht="11.25">
      <c r="A10" s="200">
        <v>7</v>
      </c>
      <c r="B10" s="203" t="s">
        <v>18</v>
      </c>
      <c r="C10" s="202">
        <v>100</v>
      </c>
      <c r="D10" s="202">
        <v>101</v>
      </c>
      <c r="E10" s="202">
        <v>100</v>
      </c>
      <c r="F10" s="202">
        <v>101</v>
      </c>
      <c r="G10" s="202">
        <v>100</v>
      </c>
      <c r="H10" s="223"/>
    </row>
    <row r="11" spans="1:8" s="199" customFormat="1" ht="11.25">
      <c r="A11" s="200">
        <v>8</v>
      </c>
      <c r="B11" s="203" t="s">
        <v>19</v>
      </c>
      <c r="C11" s="202">
        <v>122.5</v>
      </c>
      <c r="D11" s="202">
        <v>116</v>
      </c>
      <c r="E11" s="202">
        <v>114</v>
      </c>
      <c r="F11" s="202">
        <v>147</v>
      </c>
      <c r="G11" s="202">
        <v>120</v>
      </c>
      <c r="H11" s="223"/>
    </row>
    <row r="12" spans="1:8" s="199" customFormat="1" ht="11.25">
      <c r="A12" s="200">
        <v>9</v>
      </c>
      <c r="B12" s="203" t="s">
        <v>20</v>
      </c>
      <c r="C12" s="202">
        <v>277</v>
      </c>
      <c r="D12" s="202">
        <v>265</v>
      </c>
      <c r="E12" s="202">
        <v>254</v>
      </c>
      <c r="F12" s="202">
        <v>234</v>
      </c>
      <c r="G12" s="202">
        <v>254</v>
      </c>
      <c r="H12" s="223"/>
    </row>
    <row r="13" spans="1:8" s="199" customFormat="1" ht="11.25">
      <c r="A13" s="200">
        <v>10</v>
      </c>
      <c r="B13" s="203" t="s">
        <v>21</v>
      </c>
      <c r="C13" s="202">
        <v>378</v>
      </c>
      <c r="D13" s="202">
        <v>348</v>
      </c>
      <c r="E13" s="202">
        <v>330</v>
      </c>
      <c r="F13" s="202">
        <v>229</v>
      </c>
      <c r="G13" s="202">
        <v>306</v>
      </c>
      <c r="H13" s="223"/>
    </row>
    <row r="14" spans="1:8" s="199" customFormat="1" ht="11.25">
      <c r="A14" s="200">
        <v>11</v>
      </c>
      <c r="B14" s="203" t="s">
        <v>22</v>
      </c>
      <c r="C14" s="202">
        <v>93</v>
      </c>
      <c r="D14" s="202">
        <v>118</v>
      </c>
      <c r="E14" s="202">
        <v>122</v>
      </c>
      <c r="F14" s="202">
        <v>107</v>
      </c>
      <c r="G14" s="202">
        <v>103</v>
      </c>
      <c r="H14" s="223"/>
    </row>
    <row r="15" spans="1:8" s="199" customFormat="1" ht="11.25">
      <c r="A15" s="200">
        <v>12</v>
      </c>
      <c r="B15" s="203" t="s">
        <v>23</v>
      </c>
      <c r="C15" s="202">
        <v>212</v>
      </c>
      <c r="D15" s="202">
        <v>210</v>
      </c>
      <c r="E15" s="202">
        <v>180</v>
      </c>
      <c r="F15" s="202">
        <v>117</v>
      </c>
      <c r="G15" s="202">
        <v>180</v>
      </c>
      <c r="H15" s="223"/>
    </row>
    <row r="16" spans="1:8" s="199" customFormat="1" ht="11.25">
      <c r="A16" s="200">
        <v>13</v>
      </c>
      <c r="B16" s="203" t="s">
        <v>104</v>
      </c>
      <c r="C16" s="202">
        <v>2768</v>
      </c>
      <c r="D16" s="202">
        <v>2539</v>
      </c>
      <c r="E16" s="202">
        <v>2621</v>
      </c>
      <c r="F16" s="202">
        <v>2164</v>
      </c>
      <c r="G16" s="202">
        <v>1998</v>
      </c>
      <c r="H16" s="223"/>
    </row>
    <row r="17" spans="1:7" s="199" customFormat="1" ht="11.25">
      <c r="A17" s="200">
        <v>14</v>
      </c>
      <c r="B17" s="203" t="s">
        <v>24</v>
      </c>
      <c r="C17" s="202">
        <v>357</v>
      </c>
      <c r="D17" s="202">
        <v>347</v>
      </c>
      <c r="E17" s="202">
        <v>333</v>
      </c>
      <c r="F17" s="202">
        <v>380</v>
      </c>
      <c r="G17" s="202">
        <v>384</v>
      </c>
    </row>
    <row r="18" spans="1:7" s="199" customFormat="1" ht="11.25">
      <c r="A18" s="200">
        <v>15</v>
      </c>
      <c r="B18" s="203" t="s">
        <v>25</v>
      </c>
      <c r="C18" s="202">
        <v>120</v>
      </c>
      <c r="D18" s="202">
        <v>102</v>
      </c>
      <c r="E18" s="202">
        <v>94</v>
      </c>
      <c r="F18" s="202">
        <v>82</v>
      </c>
      <c r="G18" s="202">
        <v>90</v>
      </c>
    </row>
    <row r="19" spans="1:7" s="199" customFormat="1" ht="11.25">
      <c r="A19" s="200">
        <v>16</v>
      </c>
      <c r="B19" s="203" t="s">
        <v>26</v>
      </c>
      <c r="C19" s="202">
        <v>339</v>
      </c>
      <c r="D19" s="202">
        <v>363</v>
      </c>
      <c r="E19" s="202">
        <v>364</v>
      </c>
      <c r="F19" s="202">
        <v>357</v>
      </c>
      <c r="G19" s="202">
        <v>359</v>
      </c>
    </row>
    <row r="20" spans="1:7" s="199" customFormat="1" ht="11.25">
      <c r="A20" s="200">
        <v>17</v>
      </c>
      <c r="B20" s="203" t="s">
        <v>105</v>
      </c>
      <c r="C20" s="202">
        <v>319</v>
      </c>
      <c r="D20" s="202">
        <v>289</v>
      </c>
      <c r="E20" s="202">
        <v>286</v>
      </c>
      <c r="F20" s="202">
        <v>289</v>
      </c>
      <c r="G20" s="202">
        <v>286</v>
      </c>
    </row>
    <row r="21" spans="1:7" s="199" customFormat="1" ht="11.25">
      <c r="A21" s="200">
        <v>18</v>
      </c>
      <c r="B21" s="203" t="s">
        <v>27</v>
      </c>
      <c r="C21" s="202">
        <v>52.5</v>
      </c>
      <c r="D21" s="202">
        <v>52</v>
      </c>
      <c r="E21" s="202">
        <v>52</v>
      </c>
      <c r="F21" s="202">
        <v>54</v>
      </c>
      <c r="G21" s="202">
        <v>51</v>
      </c>
    </row>
    <row r="22" spans="1:8" s="199" customFormat="1" ht="11.25">
      <c r="A22" s="200">
        <v>19</v>
      </c>
      <c r="B22" s="203" t="s">
        <v>28</v>
      </c>
      <c r="C22" s="202">
        <v>369</v>
      </c>
      <c r="D22" s="202">
        <v>369</v>
      </c>
      <c r="E22" s="202">
        <v>397</v>
      </c>
      <c r="F22" s="202">
        <v>476</v>
      </c>
      <c r="G22" s="202">
        <v>476</v>
      </c>
      <c r="H22" s="223"/>
    </row>
    <row r="23" spans="1:7" s="199" customFormat="1" ht="11.25">
      <c r="A23" s="200" t="s">
        <v>8</v>
      </c>
      <c r="B23" s="203" t="s">
        <v>29</v>
      </c>
      <c r="C23" s="202">
        <v>5</v>
      </c>
      <c r="D23" s="202">
        <v>5</v>
      </c>
      <c r="E23" s="202">
        <v>5</v>
      </c>
      <c r="F23" s="202">
        <v>6</v>
      </c>
      <c r="G23" s="202">
        <v>6</v>
      </c>
    </row>
    <row r="24" spans="1:8" s="199" customFormat="1" ht="11.25">
      <c r="A24" s="200" t="s">
        <v>76</v>
      </c>
      <c r="B24" s="203" t="s">
        <v>106</v>
      </c>
      <c r="C24" s="202">
        <v>34.78260869565217</v>
      </c>
      <c r="D24" s="202">
        <v>35</v>
      </c>
      <c r="E24" s="202">
        <v>40</v>
      </c>
      <c r="F24" s="202">
        <v>40</v>
      </c>
      <c r="G24" s="202">
        <v>40</v>
      </c>
      <c r="H24" s="223"/>
    </row>
    <row r="25" spans="1:7" s="199" customFormat="1" ht="11.25">
      <c r="A25" s="200">
        <v>21</v>
      </c>
      <c r="B25" s="203" t="s">
        <v>107</v>
      </c>
      <c r="C25" s="202">
        <v>379.7175356855865</v>
      </c>
      <c r="D25" s="202">
        <v>384</v>
      </c>
      <c r="E25" s="202">
        <v>385</v>
      </c>
      <c r="F25" s="202">
        <v>392</v>
      </c>
      <c r="G25" s="202">
        <v>391</v>
      </c>
    </row>
    <row r="26" spans="1:8" s="199" customFormat="1" ht="11.25">
      <c r="A26" s="200">
        <v>22</v>
      </c>
      <c r="B26" s="203" t="s">
        <v>108</v>
      </c>
      <c r="C26" s="202">
        <v>435</v>
      </c>
      <c r="D26" s="202">
        <v>449</v>
      </c>
      <c r="E26" s="202">
        <v>450</v>
      </c>
      <c r="F26" s="202">
        <v>544</v>
      </c>
      <c r="G26" s="202">
        <v>457</v>
      </c>
      <c r="H26" s="224"/>
    </row>
    <row r="27" spans="1:8" s="199" customFormat="1" ht="11.25">
      <c r="A27" s="200">
        <v>23</v>
      </c>
      <c r="B27" s="203" t="s">
        <v>30</v>
      </c>
      <c r="C27" s="202">
        <v>27</v>
      </c>
      <c r="D27" s="202">
        <v>27</v>
      </c>
      <c r="E27" s="202">
        <v>54</v>
      </c>
      <c r="F27" s="202">
        <v>27</v>
      </c>
      <c r="G27" s="202">
        <v>27</v>
      </c>
      <c r="H27" s="225"/>
    </row>
    <row r="28" spans="1:8" s="199" customFormat="1" ht="11.25">
      <c r="A28" s="200">
        <v>24</v>
      </c>
      <c r="B28" s="203" t="s">
        <v>31</v>
      </c>
      <c r="C28" s="202">
        <v>164</v>
      </c>
      <c r="D28" s="202">
        <v>180</v>
      </c>
      <c r="E28" s="202">
        <v>175</v>
      </c>
      <c r="F28" s="202">
        <v>167</v>
      </c>
      <c r="G28" s="202">
        <v>155</v>
      </c>
      <c r="H28" s="224"/>
    </row>
    <row r="29" spans="1:7" s="199" customFormat="1" ht="11.25">
      <c r="A29" s="200">
        <v>25</v>
      </c>
      <c r="B29" s="203" t="s">
        <v>32</v>
      </c>
      <c r="C29" s="202">
        <v>536</v>
      </c>
      <c r="D29" s="202">
        <v>541</v>
      </c>
      <c r="E29" s="202">
        <v>407</v>
      </c>
      <c r="F29" s="202">
        <v>408</v>
      </c>
      <c r="G29" s="202">
        <v>450</v>
      </c>
    </row>
    <row r="30" spans="1:7" s="199" customFormat="1" ht="11.25">
      <c r="A30" s="200">
        <v>26</v>
      </c>
      <c r="B30" s="203" t="s">
        <v>33</v>
      </c>
      <c r="C30" s="202">
        <v>593</v>
      </c>
      <c r="D30" s="202">
        <v>414</v>
      </c>
      <c r="E30" s="202">
        <v>439</v>
      </c>
      <c r="F30" s="202">
        <v>434</v>
      </c>
      <c r="G30" s="202">
        <v>399</v>
      </c>
    </row>
    <row r="31" spans="1:7" s="199" customFormat="1" ht="11.25">
      <c r="A31" s="200">
        <v>27</v>
      </c>
      <c r="B31" s="203" t="s">
        <v>34</v>
      </c>
      <c r="C31" s="202">
        <v>297</v>
      </c>
      <c r="D31" s="202">
        <v>297</v>
      </c>
      <c r="E31" s="202">
        <v>297</v>
      </c>
      <c r="F31" s="202">
        <v>297</v>
      </c>
      <c r="G31" s="202">
        <v>297</v>
      </c>
    </row>
    <row r="32" spans="1:7" s="199" customFormat="1" ht="11.25">
      <c r="A32" s="200">
        <v>28</v>
      </c>
      <c r="B32" s="203" t="s">
        <v>109</v>
      </c>
      <c r="C32" s="202">
        <v>425</v>
      </c>
      <c r="D32" s="202">
        <v>352</v>
      </c>
      <c r="E32" s="202">
        <v>375</v>
      </c>
      <c r="F32" s="202">
        <v>401</v>
      </c>
      <c r="G32" s="202">
        <v>397</v>
      </c>
    </row>
    <row r="33" spans="1:7" s="199" customFormat="1" ht="11.25">
      <c r="A33" s="200">
        <v>29</v>
      </c>
      <c r="B33" s="203" t="s">
        <v>35</v>
      </c>
      <c r="C33" s="202">
        <v>522</v>
      </c>
      <c r="D33" s="202">
        <v>446</v>
      </c>
      <c r="E33" s="202">
        <v>535</v>
      </c>
      <c r="F33" s="202">
        <v>452</v>
      </c>
      <c r="G33" s="202">
        <v>452</v>
      </c>
    </row>
    <row r="34" spans="1:7" s="199" customFormat="1" ht="11.25">
      <c r="A34" s="200">
        <v>30</v>
      </c>
      <c r="B34" s="203" t="s">
        <v>36</v>
      </c>
      <c r="C34" s="202">
        <v>195</v>
      </c>
      <c r="D34" s="202">
        <v>197</v>
      </c>
      <c r="E34" s="202">
        <v>202</v>
      </c>
      <c r="F34" s="202">
        <v>187</v>
      </c>
      <c r="G34" s="202">
        <v>192</v>
      </c>
    </row>
    <row r="35" spans="1:7" s="199" customFormat="1" ht="11.25">
      <c r="A35" s="200">
        <v>31</v>
      </c>
      <c r="B35" s="203" t="s">
        <v>110</v>
      </c>
      <c r="C35" s="202">
        <v>1843</v>
      </c>
      <c r="D35" s="202">
        <v>1653</v>
      </c>
      <c r="E35" s="202">
        <v>1800</v>
      </c>
      <c r="F35" s="202">
        <v>1665</v>
      </c>
      <c r="G35" s="202">
        <v>1665</v>
      </c>
    </row>
    <row r="36" spans="1:7" s="199" customFormat="1" ht="11.25">
      <c r="A36" s="200">
        <v>32</v>
      </c>
      <c r="B36" s="203" t="s">
        <v>37</v>
      </c>
      <c r="C36" s="202">
        <v>118</v>
      </c>
      <c r="D36" s="202">
        <v>118</v>
      </c>
      <c r="E36" s="202">
        <v>128</v>
      </c>
      <c r="F36" s="202">
        <v>113</v>
      </c>
      <c r="G36" s="202">
        <v>101</v>
      </c>
    </row>
    <row r="37" spans="1:7" s="199" customFormat="1" ht="11.25">
      <c r="A37" s="200">
        <v>33</v>
      </c>
      <c r="B37" s="203" t="s">
        <v>38</v>
      </c>
      <c r="C37" s="202">
        <v>2086</v>
      </c>
      <c r="D37" s="202">
        <v>1977</v>
      </c>
      <c r="E37" s="202">
        <v>1821</v>
      </c>
      <c r="F37" s="202">
        <v>2144</v>
      </c>
      <c r="G37" s="202">
        <v>2102</v>
      </c>
    </row>
    <row r="38" spans="1:7" s="199" customFormat="1" ht="11.25">
      <c r="A38" s="200">
        <v>34</v>
      </c>
      <c r="B38" s="203" t="s">
        <v>39</v>
      </c>
      <c r="C38" s="202">
        <v>1015</v>
      </c>
      <c r="D38" s="202">
        <v>1077</v>
      </c>
      <c r="E38" s="202">
        <v>1016</v>
      </c>
      <c r="F38" s="202">
        <v>1001</v>
      </c>
      <c r="G38" s="202">
        <v>1044</v>
      </c>
    </row>
    <row r="39" spans="1:7" s="199" customFormat="1" ht="11.25">
      <c r="A39" s="200">
        <v>35</v>
      </c>
      <c r="B39" s="203" t="s">
        <v>111</v>
      </c>
      <c r="C39" s="202">
        <v>495</v>
      </c>
      <c r="D39" s="202">
        <v>485</v>
      </c>
      <c r="E39" s="202">
        <v>445</v>
      </c>
      <c r="F39" s="202">
        <v>445</v>
      </c>
      <c r="G39" s="202">
        <v>445</v>
      </c>
    </row>
    <row r="40" spans="1:7" s="199" customFormat="1" ht="11.25">
      <c r="A40" s="200">
        <v>36</v>
      </c>
      <c r="B40" s="203" t="s">
        <v>40</v>
      </c>
      <c r="C40" s="202">
        <v>190</v>
      </c>
      <c r="D40" s="202">
        <v>190</v>
      </c>
      <c r="E40" s="202">
        <v>190</v>
      </c>
      <c r="F40" s="202">
        <v>190</v>
      </c>
      <c r="G40" s="202">
        <v>190</v>
      </c>
    </row>
    <row r="41" spans="1:7" s="199" customFormat="1" ht="11.25">
      <c r="A41" s="200">
        <v>37</v>
      </c>
      <c r="B41" s="203" t="s">
        <v>112</v>
      </c>
      <c r="C41" s="202">
        <v>768</v>
      </c>
      <c r="D41" s="202">
        <v>727</v>
      </c>
      <c r="E41" s="202">
        <v>682</v>
      </c>
      <c r="F41" s="202">
        <v>755</v>
      </c>
      <c r="G41" s="202">
        <v>758</v>
      </c>
    </row>
    <row r="42" spans="1:7" s="199" customFormat="1" ht="11.25">
      <c r="A42" s="200">
        <v>38</v>
      </c>
      <c r="B42" s="203" t="s">
        <v>41</v>
      </c>
      <c r="C42" s="202">
        <v>1267</v>
      </c>
      <c r="D42" s="202">
        <v>1327</v>
      </c>
      <c r="E42" s="202">
        <v>1111</v>
      </c>
      <c r="F42" s="202">
        <v>1136</v>
      </c>
      <c r="G42" s="202">
        <v>1179</v>
      </c>
    </row>
    <row r="43" spans="1:7" s="199" customFormat="1" ht="11.25">
      <c r="A43" s="200">
        <v>39</v>
      </c>
      <c r="B43" s="203" t="s">
        <v>42</v>
      </c>
      <c r="C43" s="202">
        <v>106</v>
      </c>
      <c r="D43" s="202">
        <v>109</v>
      </c>
      <c r="E43" s="202">
        <v>111</v>
      </c>
      <c r="F43" s="202">
        <v>120</v>
      </c>
      <c r="G43" s="202">
        <v>76</v>
      </c>
    </row>
    <row r="44" spans="1:7" s="199" customFormat="1" ht="11.25">
      <c r="A44" s="200">
        <v>40</v>
      </c>
      <c r="B44" s="203" t="s">
        <v>43</v>
      </c>
      <c r="C44" s="202">
        <v>182</v>
      </c>
      <c r="D44" s="202">
        <v>135</v>
      </c>
      <c r="E44" s="202">
        <v>205</v>
      </c>
      <c r="F44" s="202">
        <v>278</v>
      </c>
      <c r="G44" s="202">
        <v>205</v>
      </c>
    </row>
    <row r="45" spans="1:7" s="199" customFormat="1" ht="11.25">
      <c r="A45" s="200">
        <v>41</v>
      </c>
      <c r="B45" s="203" t="s">
        <v>113</v>
      </c>
      <c r="C45" s="202">
        <v>84</v>
      </c>
      <c r="D45" s="202">
        <v>60</v>
      </c>
      <c r="E45" s="202">
        <v>63</v>
      </c>
      <c r="F45" s="202">
        <v>60</v>
      </c>
      <c r="G45" s="202">
        <v>63</v>
      </c>
    </row>
    <row r="46" spans="1:7" s="199" customFormat="1" ht="11.25">
      <c r="A46" s="200">
        <v>42</v>
      </c>
      <c r="B46" s="203" t="s">
        <v>44</v>
      </c>
      <c r="C46" s="202">
        <v>42</v>
      </c>
      <c r="D46" s="202">
        <v>42</v>
      </c>
      <c r="E46" s="202">
        <v>42</v>
      </c>
      <c r="F46" s="202">
        <v>38</v>
      </c>
      <c r="G46" s="202">
        <v>38</v>
      </c>
    </row>
    <row r="47" spans="1:7" s="199" customFormat="1" ht="11.25">
      <c r="A47" s="200">
        <v>43</v>
      </c>
      <c r="B47" s="203" t="s">
        <v>114</v>
      </c>
      <c r="C47" s="202">
        <v>90.5</v>
      </c>
      <c r="D47" s="202">
        <v>86</v>
      </c>
      <c r="E47" s="202">
        <v>108</v>
      </c>
      <c r="F47" s="202">
        <v>111</v>
      </c>
      <c r="G47" s="202">
        <v>111</v>
      </c>
    </row>
    <row r="48" spans="1:7" s="199" customFormat="1" ht="11.25">
      <c r="A48" s="200">
        <v>44</v>
      </c>
      <c r="B48" s="203" t="s">
        <v>115</v>
      </c>
      <c r="C48" s="202">
        <v>697</v>
      </c>
      <c r="D48" s="202">
        <v>1157</v>
      </c>
      <c r="E48" s="202">
        <v>1134</v>
      </c>
      <c r="F48" s="202">
        <v>1153</v>
      </c>
      <c r="G48" s="202">
        <v>1087</v>
      </c>
    </row>
    <row r="49" spans="1:7" s="199" customFormat="1" ht="11.25">
      <c r="A49" s="200">
        <v>45</v>
      </c>
      <c r="B49" s="203" t="s">
        <v>45</v>
      </c>
      <c r="C49" s="202">
        <v>1229</v>
      </c>
      <c r="D49" s="202">
        <v>1042</v>
      </c>
      <c r="E49" s="202">
        <v>1309</v>
      </c>
      <c r="F49" s="202">
        <v>2269</v>
      </c>
      <c r="G49" s="202">
        <v>2351</v>
      </c>
    </row>
    <row r="50" spans="1:7" s="199" customFormat="1" ht="11.25">
      <c r="A50" s="200">
        <v>46</v>
      </c>
      <c r="B50" s="203" t="s">
        <v>46</v>
      </c>
      <c r="C50" s="202">
        <v>28</v>
      </c>
      <c r="D50" s="202">
        <v>20</v>
      </c>
      <c r="E50" s="202">
        <v>20</v>
      </c>
      <c r="F50" s="202">
        <v>20</v>
      </c>
      <c r="G50" s="202">
        <v>20</v>
      </c>
    </row>
    <row r="51" spans="1:7" s="199" customFormat="1" ht="11.25">
      <c r="A51" s="200">
        <v>47</v>
      </c>
      <c r="B51" s="203" t="s">
        <v>116</v>
      </c>
      <c r="C51" s="202">
        <v>176</v>
      </c>
      <c r="D51" s="202">
        <v>153</v>
      </c>
      <c r="E51" s="202">
        <v>156</v>
      </c>
      <c r="F51" s="202">
        <v>151</v>
      </c>
      <c r="G51" s="202">
        <v>158</v>
      </c>
    </row>
    <row r="52" spans="1:7" s="199" customFormat="1" ht="11.25">
      <c r="A52" s="200">
        <v>48</v>
      </c>
      <c r="B52" s="203" t="s">
        <v>47</v>
      </c>
      <c r="C52" s="202">
        <v>41</v>
      </c>
      <c r="D52" s="202">
        <v>39</v>
      </c>
      <c r="E52" s="202">
        <v>36</v>
      </c>
      <c r="F52" s="202">
        <v>40</v>
      </c>
      <c r="G52" s="202">
        <v>40</v>
      </c>
    </row>
    <row r="53" spans="1:7" s="199" customFormat="1" ht="11.25">
      <c r="A53" s="200">
        <v>49</v>
      </c>
      <c r="B53" s="203" t="s">
        <v>117</v>
      </c>
      <c r="C53" s="202">
        <v>655</v>
      </c>
      <c r="D53" s="202">
        <v>621</v>
      </c>
      <c r="E53" s="202">
        <v>631</v>
      </c>
      <c r="F53" s="202">
        <v>611</v>
      </c>
      <c r="G53" s="202">
        <v>663</v>
      </c>
    </row>
    <row r="54" spans="1:7" s="199" customFormat="1" ht="11.25">
      <c r="A54" s="200">
        <v>50</v>
      </c>
      <c r="B54" s="203" t="s">
        <v>48</v>
      </c>
      <c r="C54" s="202">
        <v>318</v>
      </c>
      <c r="D54" s="202">
        <v>312</v>
      </c>
      <c r="E54" s="202">
        <v>340</v>
      </c>
      <c r="F54" s="202">
        <v>330</v>
      </c>
      <c r="G54" s="202">
        <v>336</v>
      </c>
    </row>
    <row r="55" spans="1:7" s="199" customFormat="1" ht="11.25">
      <c r="A55" s="200">
        <v>51</v>
      </c>
      <c r="B55" s="203" t="s">
        <v>49</v>
      </c>
      <c r="C55" s="202">
        <v>290</v>
      </c>
      <c r="D55" s="202">
        <v>308</v>
      </c>
      <c r="E55" s="202">
        <v>309</v>
      </c>
      <c r="F55" s="202">
        <v>316</v>
      </c>
      <c r="G55" s="202">
        <v>315</v>
      </c>
    </row>
    <row r="56" spans="1:7" s="199" customFormat="1" ht="11.25">
      <c r="A56" s="204">
        <v>52</v>
      </c>
      <c r="B56" s="205" t="s">
        <v>118</v>
      </c>
      <c r="C56" s="206">
        <v>43</v>
      </c>
      <c r="D56" s="206">
        <v>72</v>
      </c>
      <c r="E56" s="206">
        <v>39</v>
      </c>
      <c r="F56" s="206">
        <v>0</v>
      </c>
      <c r="G56" s="206">
        <v>9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68</v>
      </c>
      <c r="D60" s="212">
        <v>56</v>
      </c>
      <c r="E60" s="212">
        <v>64</v>
      </c>
      <c r="F60" s="212">
        <v>68</v>
      </c>
      <c r="G60" s="212">
        <v>49</v>
      </c>
    </row>
    <row r="61" spans="1:7" s="199" customFormat="1" ht="11.25">
      <c r="A61" s="200">
        <v>54</v>
      </c>
      <c r="B61" s="208" t="s">
        <v>119</v>
      </c>
      <c r="C61" s="202">
        <v>573</v>
      </c>
      <c r="D61" s="202">
        <v>565</v>
      </c>
      <c r="E61" s="202">
        <v>657</v>
      </c>
      <c r="F61" s="202">
        <v>579</v>
      </c>
      <c r="G61" s="202">
        <v>579</v>
      </c>
    </row>
    <row r="62" spans="1:7" s="199" customFormat="1" ht="11.25">
      <c r="A62" s="200">
        <v>55</v>
      </c>
      <c r="B62" s="208" t="s">
        <v>51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</row>
    <row r="63" spans="1:7" s="199" customFormat="1" ht="11.25">
      <c r="A63" s="200">
        <v>56</v>
      </c>
      <c r="B63" s="208" t="s">
        <v>52</v>
      </c>
      <c r="C63" s="202">
        <v>217</v>
      </c>
      <c r="D63" s="202">
        <v>153</v>
      </c>
      <c r="E63" s="202">
        <v>153</v>
      </c>
      <c r="F63" s="202">
        <v>153</v>
      </c>
      <c r="G63" s="202">
        <v>153</v>
      </c>
    </row>
    <row r="64" spans="1:7" s="199" customFormat="1" ht="11.25">
      <c r="A64" s="200">
        <v>57</v>
      </c>
      <c r="B64" s="208" t="s">
        <v>53</v>
      </c>
      <c r="C64" s="202">
        <v>300</v>
      </c>
      <c r="D64" s="202">
        <v>400</v>
      </c>
      <c r="E64" s="202">
        <v>400</v>
      </c>
      <c r="F64" s="202">
        <v>400</v>
      </c>
      <c r="G64" s="202">
        <v>400</v>
      </c>
    </row>
    <row r="65" spans="1:7" s="199" customFormat="1" ht="11.25">
      <c r="A65" s="200">
        <v>58</v>
      </c>
      <c r="B65" s="208" t="s">
        <v>54</v>
      </c>
      <c r="C65" s="202">
        <v>47</v>
      </c>
      <c r="D65" s="202">
        <v>48</v>
      </c>
      <c r="E65" s="202">
        <v>48</v>
      </c>
      <c r="F65" s="202">
        <v>48</v>
      </c>
      <c r="G65" s="202">
        <v>48</v>
      </c>
    </row>
    <row r="66" spans="1:7" s="199" customFormat="1" ht="11.25">
      <c r="A66" s="200">
        <v>59</v>
      </c>
      <c r="B66" s="208" t="s">
        <v>55</v>
      </c>
      <c r="C66" s="202">
        <v>1961.0005104645231</v>
      </c>
      <c r="D66" s="202">
        <v>1382</v>
      </c>
      <c r="E66" s="202">
        <v>1374</v>
      </c>
      <c r="F66" s="202">
        <v>1254</v>
      </c>
      <c r="G66" s="202">
        <v>1429</v>
      </c>
    </row>
    <row r="67" spans="1:7" s="199" customFormat="1" ht="11.25">
      <c r="A67" s="200">
        <v>60</v>
      </c>
      <c r="B67" s="208" t="s">
        <v>56</v>
      </c>
      <c r="C67" s="202">
        <v>1046</v>
      </c>
      <c r="D67" s="202">
        <v>1074</v>
      </c>
      <c r="E67" s="202">
        <v>1214</v>
      </c>
      <c r="F67" s="202">
        <v>1214</v>
      </c>
      <c r="G67" s="202">
        <v>1208</v>
      </c>
    </row>
    <row r="68" spans="1:7" s="199" customFormat="1" ht="11.25">
      <c r="A68" s="200">
        <v>61</v>
      </c>
      <c r="B68" s="208" t="s">
        <v>57</v>
      </c>
      <c r="C68" s="202">
        <v>147</v>
      </c>
      <c r="D68" s="202">
        <v>148</v>
      </c>
      <c r="E68" s="202">
        <v>147</v>
      </c>
      <c r="F68" s="202">
        <v>144</v>
      </c>
      <c r="G68" s="202">
        <v>139</v>
      </c>
    </row>
    <row r="69" spans="1:7" s="199" customFormat="1" ht="11.25">
      <c r="A69" s="200">
        <v>62</v>
      </c>
      <c r="B69" s="208" t="s">
        <v>120</v>
      </c>
      <c r="C69" s="202">
        <v>370</v>
      </c>
      <c r="D69" s="202">
        <v>372</v>
      </c>
      <c r="E69" s="202">
        <v>365</v>
      </c>
      <c r="F69" s="202">
        <v>372</v>
      </c>
      <c r="G69" s="202">
        <v>372</v>
      </c>
    </row>
    <row r="70" spans="1:7" s="199" customFormat="1" ht="11.25">
      <c r="A70" s="200">
        <v>63</v>
      </c>
      <c r="B70" s="208" t="s">
        <v>121</v>
      </c>
      <c r="C70" s="202">
        <v>704</v>
      </c>
      <c r="D70" s="202">
        <v>794</v>
      </c>
      <c r="E70" s="202">
        <v>822</v>
      </c>
      <c r="F70" s="202">
        <v>964</v>
      </c>
      <c r="G70" s="202">
        <v>729</v>
      </c>
    </row>
    <row r="71" spans="1:7" s="199" customFormat="1" ht="11.25">
      <c r="A71" s="200">
        <v>64</v>
      </c>
      <c r="B71" s="208" t="s">
        <v>122</v>
      </c>
      <c r="C71" s="202">
        <v>714</v>
      </c>
      <c r="D71" s="202">
        <v>737</v>
      </c>
      <c r="E71" s="202">
        <v>718</v>
      </c>
      <c r="F71" s="202">
        <v>594</v>
      </c>
      <c r="G71" s="202">
        <v>594</v>
      </c>
    </row>
    <row r="72" spans="1:7" s="199" customFormat="1" ht="11.25">
      <c r="A72" s="200">
        <v>65</v>
      </c>
      <c r="B72" s="208" t="s">
        <v>123</v>
      </c>
      <c r="C72" s="202">
        <v>17</v>
      </c>
      <c r="D72" s="202">
        <v>18</v>
      </c>
      <c r="E72" s="202">
        <v>23</v>
      </c>
      <c r="F72" s="202">
        <v>20</v>
      </c>
      <c r="G72" s="202">
        <v>20</v>
      </c>
    </row>
    <row r="73" spans="1:7" s="199" customFormat="1" ht="11.25">
      <c r="A73" s="200">
        <v>66</v>
      </c>
      <c r="B73" s="208" t="s">
        <v>124</v>
      </c>
      <c r="C73" s="202">
        <v>326</v>
      </c>
      <c r="D73" s="202">
        <v>353</v>
      </c>
      <c r="E73" s="202">
        <v>343</v>
      </c>
      <c r="F73" s="202">
        <v>374</v>
      </c>
      <c r="G73" s="202">
        <v>330</v>
      </c>
    </row>
    <row r="74" spans="1:7" s="199" customFormat="1" ht="11.25">
      <c r="A74" s="200">
        <v>67</v>
      </c>
      <c r="B74" s="208" t="s">
        <v>125</v>
      </c>
      <c r="C74" s="202">
        <v>1391</v>
      </c>
      <c r="D74" s="202">
        <v>1451</v>
      </c>
      <c r="E74" s="202">
        <v>1492</v>
      </c>
      <c r="F74" s="202">
        <v>1614</v>
      </c>
      <c r="G74" s="202">
        <v>1568</v>
      </c>
    </row>
    <row r="75" spans="1:7" s="199" customFormat="1" ht="11.25">
      <c r="A75" s="200">
        <v>68</v>
      </c>
      <c r="B75" s="208" t="s">
        <v>126</v>
      </c>
      <c r="C75" s="202">
        <v>350</v>
      </c>
      <c r="D75" s="202">
        <v>305</v>
      </c>
      <c r="E75" s="202">
        <v>240</v>
      </c>
      <c r="F75" s="202">
        <v>240</v>
      </c>
      <c r="G75" s="202">
        <v>240</v>
      </c>
    </row>
    <row r="76" spans="1:7" s="199" customFormat="1" ht="11.25">
      <c r="A76" s="200">
        <v>69</v>
      </c>
      <c r="B76" s="208" t="s">
        <v>58</v>
      </c>
      <c r="C76" s="202">
        <v>1590</v>
      </c>
      <c r="D76" s="202">
        <v>1124</v>
      </c>
      <c r="E76" s="202">
        <v>1569</v>
      </c>
      <c r="F76" s="202">
        <v>1539</v>
      </c>
      <c r="G76" s="202">
        <v>1069</v>
      </c>
    </row>
    <row r="77" spans="1:7" s="199" customFormat="1" ht="11.25">
      <c r="A77" s="200">
        <v>70</v>
      </c>
      <c r="B77" s="208" t="s">
        <v>127</v>
      </c>
      <c r="C77" s="202">
        <v>74</v>
      </c>
      <c r="D77" s="202">
        <v>64</v>
      </c>
      <c r="E77" s="202">
        <v>70</v>
      </c>
      <c r="F77" s="202">
        <v>70</v>
      </c>
      <c r="G77" s="202">
        <v>70</v>
      </c>
    </row>
    <row r="78" spans="1:7" s="199" customFormat="1" ht="11.25">
      <c r="A78" s="200">
        <v>71</v>
      </c>
      <c r="B78" s="208" t="s">
        <v>128</v>
      </c>
      <c r="C78" s="202">
        <v>420</v>
      </c>
      <c r="D78" s="202">
        <v>505</v>
      </c>
      <c r="E78" s="202">
        <v>594</v>
      </c>
      <c r="F78" s="202">
        <v>561</v>
      </c>
      <c r="G78" s="202">
        <v>558</v>
      </c>
    </row>
    <row r="79" spans="1:7" s="199" customFormat="1" ht="11.25">
      <c r="A79" s="200">
        <v>72</v>
      </c>
      <c r="B79" s="208" t="s">
        <v>59</v>
      </c>
      <c r="C79" s="202">
        <v>402</v>
      </c>
      <c r="D79" s="202">
        <v>310</v>
      </c>
      <c r="E79" s="202">
        <v>304</v>
      </c>
      <c r="F79" s="202">
        <v>200</v>
      </c>
      <c r="G79" s="202">
        <v>308</v>
      </c>
    </row>
    <row r="80" spans="1:7" s="199" customFormat="1" ht="11.25">
      <c r="A80" s="200">
        <v>73</v>
      </c>
      <c r="B80" s="208" t="s">
        <v>60</v>
      </c>
      <c r="C80" s="202">
        <v>312</v>
      </c>
      <c r="D80" s="202">
        <v>266</v>
      </c>
      <c r="E80" s="202">
        <v>310</v>
      </c>
      <c r="F80" s="202">
        <v>350</v>
      </c>
      <c r="G80" s="202">
        <v>350</v>
      </c>
    </row>
    <row r="81" spans="1:7" s="199" customFormat="1" ht="11.25">
      <c r="A81" s="200">
        <v>74</v>
      </c>
      <c r="B81" s="208" t="s">
        <v>129</v>
      </c>
      <c r="C81" s="202">
        <v>889</v>
      </c>
      <c r="D81" s="202">
        <v>853</v>
      </c>
      <c r="E81" s="202">
        <v>650</v>
      </c>
      <c r="F81" s="202">
        <v>650</v>
      </c>
      <c r="G81" s="202">
        <v>715</v>
      </c>
    </row>
    <row r="82" spans="1:7" s="199" customFormat="1" ht="11.25">
      <c r="A82" s="200">
        <v>75</v>
      </c>
      <c r="B82" s="208" t="s">
        <v>61</v>
      </c>
      <c r="C82" s="202">
        <v>2277</v>
      </c>
      <c r="D82" s="202">
        <v>2043</v>
      </c>
      <c r="E82" s="202">
        <v>1966</v>
      </c>
      <c r="F82" s="202">
        <v>2165</v>
      </c>
      <c r="G82" s="202">
        <v>2209</v>
      </c>
    </row>
    <row r="83" spans="1:7" s="199" customFormat="1" ht="11.25">
      <c r="A83" s="200">
        <v>76</v>
      </c>
      <c r="B83" s="208" t="s">
        <v>130</v>
      </c>
      <c r="C83" s="202">
        <v>518</v>
      </c>
      <c r="D83" s="202">
        <v>510</v>
      </c>
      <c r="E83" s="202">
        <v>566</v>
      </c>
      <c r="F83" s="202">
        <v>440</v>
      </c>
      <c r="G83" s="202">
        <v>425</v>
      </c>
    </row>
    <row r="84" spans="1:7" s="199" customFormat="1" ht="11.25">
      <c r="A84" s="200">
        <v>77</v>
      </c>
      <c r="B84" s="208" t="s">
        <v>131</v>
      </c>
      <c r="C84" s="202">
        <v>3023</v>
      </c>
      <c r="D84" s="202">
        <v>3180</v>
      </c>
      <c r="E84" s="202">
        <v>3224</v>
      </c>
      <c r="F84" s="202">
        <v>2431</v>
      </c>
      <c r="G84" s="202">
        <v>3630</v>
      </c>
    </row>
    <row r="85" spans="1:7" s="199" customFormat="1" ht="11.25">
      <c r="A85" s="200">
        <v>78</v>
      </c>
      <c r="B85" s="208" t="s">
        <v>62</v>
      </c>
      <c r="C85" s="202">
        <v>3080</v>
      </c>
      <c r="D85" s="202">
        <v>4280</v>
      </c>
      <c r="E85" s="202">
        <v>4433</v>
      </c>
      <c r="F85" s="202">
        <v>3775</v>
      </c>
      <c r="G85" s="202">
        <v>4494</v>
      </c>
    </row>
    <row r="86" spans="1:7" s="199" customFormat="1" ht="11.25">
      <c r="A86" s="200">
        <v>79</v>
      </c>
      <c r="B86" s="208" t="s">
        <v>132</v>
      </c>
      <c r="C86" s="202">
        <v>30</v>
      </c>
      <c r="D86" s="202">
        <v>30</v>
      </c>
      <c r="E86" s="202">
        <v>30</v>
      </c>
      <c r="F86" s="202">
        <v>30</v>
      </c>
      <c r="G86" s="202">
        <v>30</v>
      </c>
    </row>
    <row r="87" spans="1:7" s="199" customFormat="1" ht="11.25">
      <c r="A87" s="200">
        <v>80</v>
      </c>
      <c r="B87" s="208" t="s">
        <v>63</v>
      </c>
      <c r="C87" s="202">
        <v>325</v>
      </c>
      <c r="D87" s="202">
        <v>370</v>
      </c>
      <c r="E87" s="202">
        <v>325</v>
      </c>
      <c r="F87" s="202">
        <v>216</v>
      </c>
      <c r="G87" s="202">
        <v>211</v>
      </c>
    </row>
    <row r="88" spans="1:7" s="199" customFormat="1" ht="11.25">
      <c r="A88" s="200">
        <v>81</v>
      </c>
      <c r="B88" s="208" t="s">
        <v>64</v>
      </c>
      <c r="C88" s="202">
        <v>416</v>
      </c>
      <c r="D88" s="202">
        <v>377</v>
      </c>
      <c r="E88" s="202">
        <v>396</v>
      </c>
      <c r="F88" s="202">
        <v>343</v>
      </c>
      <c r="G88" s="202">
        <v>315</v>
      </c>
    </row>
    <row r="89" spans="1:7" s="199" customFormat="1" ht="11.25">
      <c r="A89" s="200">
        <v>82</v>
      </c>
      <c r="B89" s="208" t="s">
        <v>133</v>
      </c>
      <c r="C89" s="202">
        <v>110</v>
      </c>
      <c r="D89" s="202">
        <v>110</v>
      </c>
      <c r="E89" s="202">
        <v>120</v>
      </c>
      <c r="F89" s="202">
        <v>121</v>
      </c>
      <c r="G89" s="202">
        <v>131</v>
      </c>
    </row>
    <row r="90" spans="1:7" s="199" customFormat="1" ht="11.25">
      <c r="A90" s="200">
        <v>83</v>
      </c>
      <c r="B90" s="208" t="s">
        <v>65</v>
      </c>
      <c r="C90" s="202">
        <v>708</v>
      </c>
      <c r="D90" s="202">
        <v>838</v>
      </c>
      <c r="E90" s="202">
        <v>780</v>
      </c>
      <c r="F90" s="202">
        <v>735</v>
      </c>
      <c r="G90" s="202">
        <v>721</v>
      </c>
    </row>
    <row r="91" spans="1:7" s="199" customFormat="1" ht="11.25">
      <c r="A91" s="200">
        <v>84</v>
      </c>
      <c r="B91" s="208" t="s">
        <v>66</v>
      </c>
      <c r="C91" s="202">
        <v>199.5</v>
      </c>
      <c r="D91" s="202">
        <v>205</v>
      </c>
      <c r="E91" s="202">
        <v>202</v>
      </c>
      <c r="F91" s="202">
        <v>192</v>
      </c>
      <c r="G91" s="202">
        <v>146</v>
      </c>
    </row>
    <row r="92" spans="1:7" s="199" customFormat="1" ht="11.25">
      <c r="A92" s="200">
        <v>85</v>
      </c>
      <c r="B92" s="208" t="s">
        <v>67</v>
      </c>
      <c r="C92" s="202">
        <v>140</v>
      </c>
      <c r="D92" s="202">
        <v>111</v>
      </c>
      <c r="E92" s="202">
        <v>111</v>
      </c>
      <c r="F92" s="202">
        <v>109</v>
      </c>
      <c r="G92" s="202">
        <v>109</v>
      </c>
    </row>
    <row r="93" spans="1:7" s="199" customFormat="1" ht="11.25">
      <c r="A93" s="200">
        <v>86</v>
      </c>
      <c r="B93" s="208" t="s">
        <v>68</v>
      </c>
      <c r="C93" s="202">
        <v>191</v>
      </c>
      <c r="D93" s="202">
        <v>204</v>
      </c>
      <c r="E93" s="202">
        <v>246</v>
      </c>
      <c r="F93" s="202">
        <v>257</v>
      </c>
      <c r="G93" s="202">
        <v>276</v>
      </c>
    </row>
    <row r="94" spans="1:7" s="199" customFormat="1" ht="11.25">
      <c r="A94" s="200">
        <v>87</v>
      </c>
      <c r="B94" s="208" t="s">
        <v>134</v>
      </c>
      <c r="C94" s="202">
        <v>215</v>
      </c>
      <c r="D94" s="202">
        <v>214</v>
      </c>
      <c r="E94" s="202">
        <v>192</v>
      </c>
      <c r="F94" s="202">
        <v>179</v>
      </c>
      <c r="G94" s="202">
        <v>179</v>
      </c>
    </row>
    <row r="95" spans="1:7" s="199" customFormat="1" ht="11.25">
      <c r="A95" s="200">
        <v>88</v>
      </c>
      <c r="B95" s="208" t="s">
        <v>69</v>
      </c>
      <c r="C95" s="202">
        <v>132</v>
      </c>
      <c r="D95" s="202">
        <v>133</v>
      </c>
      <c r="E95" s="202">
        <v>154</v>
      </c>
      <c r="F95" s="202">
        <v>151</v>
      </c>
      <c r="G95" s="202">
        <v>151</v>
      </c>
    </row>
    <row r="96" spans="1:7" s="199" customFormat="1" ht="11.25">
      <c r="A96" s="200">
        <v>89</v>
      </c>
      <c r="B96" s="208" t="s">
        <v>70</v>
      </c>
      <c r="C96" s="202">
        <v>55</v>
      </c>
      <c r="D96" s="202">
        <v>80</v>
      </c>
      <c r="E96" s="202">
        <v>80</v>
      </c>
      <c r="F96" s="202">
        <v>80</v>
      </c>
      <c r="G96" s="202">
        <v>80</v>
      </c>
    </row>
    <row r="97" spans="1:7" s="199" customFormat="1" ht="11.25">
      <c r="A97" s="200">
        <v>90</v>
      </c>
      <c r="B97" s="208" t="s">
        <v>71</v>
      </c>
      <c r="C97" s="202">
        <v>133</v>
      </c>
      <c r="D97" s="202">
        <v>132</v>
      </c>
      <c r="E97" s="202">
        <v>138</v>
      </c>
      <c r="F97" s="202">
        <v>138</v>
      </c>
      <c r="G97" s="202">
        <v>138</v>
      </c>
    </row>
    <row r="98" spans="1:7" s="199" customFormat="1" ht="11.25">
      <c r="A98" s="200">
        <v>91</v>
      </c>
      <c r="B98" s="208" t="s">
        <v>72</v>
      </c>
      <c r="C98" s="202">
        <v>5337</v>
      </c>
      <c r="D98" s="202">
        <v>5307</v>
      </c>
      <c r="E98" s="202">
        <v>5307</v>
      </c>
      <c r="F98" s="202">
        <v>5302</v>
      </c>
      <c r="G98" s="202">
        <v>5252</v>
      </c>
    </row>
    <row r="99" spans="1:7" s="199" customFormat="1" ht="11.25">
      <c r="A99" s="200">
        <v>92</v>
      </c>
      <c r="B99" s="208" t="s">
        <v>135</v>
      </c>
      <c r="C99" s="202">
        <v>3780</v>
      </c>
      <c r="D99" s="202">
        <v>3898</v>
      </c>
      <c r="E99" s="202">
        <v>3575</v>
      </c>
      <c r="F99" s="202">
        <v>3330</v>
      </c>
      <c r="G99" s="202">
        <v>2344</v>
      </c>
    </row>
    <row r="100" spans="1:7" s="199" customFormat="1" ht="11.25">
      <c r="A100" s="200">
        <v>93</v>
      </c>
      <c r="B100" s="208" t="s">
        <v>136</v>
      </c>
      <c r="C100" s="202">
        <v>1694</v>
      </c>
      <c r="D100" s="202">
        <v>1694</v>
      </c>
      <c r="E100" s="202">
        <v>1622</v>
      </c>
      <c r="F100" s="202">
        <v>1633</v>
      </c>
      <c r="G100" s="202">
        <v>1683</v>
      </c>
    </row>
    <row r="101" spans="1:7" s="199" customFormat="1" ht="11.25">
      <c r="A101" s="200">
        <v>94</v>
      </c>
      <c r="B101" s="208" t="s">
        <v>137</v>
      </c>
      <c r="C101" s="202">
        <v>1522</v>
      </c>
      <c r="D101" s="202">
        <v>1522</v>
      </c>
      <c r="E101" s="202">
        <v>1547</v>
      </c>
      <c r="F101" s="202">
        <v>1546</v>
      </c>
      <c r="G101" s="202">
        <v>1546</v>
      </c>
    </row>
    <row r="102" spans="1:7" s="199" customFormat="1" ht="11.25">
      <c r="A102" s="204">
        <v>95</v>
      </c>
      <c r="B102" s="213" t="s">
        <v>138</v>
      </c>
      <c r="C102" s="206">
        <v>3418</v>
      </c>
      <c r="D102" s="206">
        <v>3513</v>
      </c>
      <c r="E102" s="206">
        <v>3375</v>
      </c>
      <c r="F102" s="206">
        <v>4336</v>
      </c>
      <c r="G102" s="206">
        <v>4294</v>
      </c>
    </row>
    <row r="103" spans="1:7" s="199" customFormat="1" ht="11.25">
      <c r="A103" s="200">
        <v>971</v>
      </c>
      <c r="B103" s="208" t="s">
        <v>73</v>
      </c>
      <c r="C103" s="202">
        <v>0</v>
      </c>
      <c r="D103" s="202">
        <v>0</v>
      </c>
      <c r="E103" s="202">
        <v>0</v>
      </c>
      <c r="F103" s="202">
        <v>0</v>
      </c>
      <c r="G103" s="202">
        <v>0</v>
      </c>
    </row>
    <row r="104" spans="1:7" s="199" customFormat="1" ht="11.25">
      <c r="A104" s="200">
        <v>972</v>
      </c>
      <c r="B104" s="208" t="s">
        <v>74</v>
      </c>
      <c r="C104" s="202">
        <v>0</v>
      </c>
      <c r="D104" s="202">
        <v>0</v>
      </c>
      <c r="E104" s="202">
        <v>0</v>
      </c>
      <c r="F104" s="202">
        <v>20</v>
      </c>
      <c r="G104" s="202">
        <v>20</v>
      </c>
    </row>
    <row r="105" spans="1:7" s="199" customFormat="1" ht="11.25">
      <c r="A105" s="200">
        <v>973</v>
      </c>
      <c r="B105" s="208" t="s">
        <v>139</v>
      </c>
      <c r="C105" s="202">
        <v>40</v>
      </c>
      <c r="D105" s="202">
        <v>40</v>
      </c>
      <c r="E105" s="202">
        <v>40</v>
      </c>
      <c r="F105" s="202">
        <v>40</v>
      </c>
      <c r="G105" s="202">
        <v>80</v>
      </c>
    </row>
    <row r="106" spans="1:7" s="199" customFormat="1" ht="11.25">
      <c r="A106" s="204">
        <v>974</v>
      </c>
      <c r="B106" s="213" t="s">
        <v>75</v>
      </c>
      <c r="C106" s="206">
        <v>110</v>
      </c>
      <c r="D106" s="206">
        <v>110</v>
      </c>
      <c r="E106" s="206">
        <v>146</v>
      </c>
      <c r="F106" s="206">
        <v>116</v>
      </c>
      <c r="G106" s="206">
        <v>116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62274.50065484576</v>
      </c>
      <c r="D108" s="212">
        <f>SUM(D4:D56)+SUM(D60:D102)</f>
        <v>62192</v>
      </c>
      <c r="E108" s="212">
        <f>SUM(E4:E56)+SUM(E60:E102)</f>
        <v>62449</v>
      </c>
      <c r="F108" s="212">
        <f>SUM(F4:F56)+SUM(F60:F102)</f>
        <v>62153</v>
      </c>
      <c r="G108" s="212">
        <f>SUM(G4:G56)+SUM(G60:G102)</f>
        <v>62381</v>
      </c>
    </row>
    <row r="109" spans="1:7" s="199" customFormat="1" ht="11.25">
      <c r="A109" s="251" t="s">
        <v>164</v>
      </c>
      <c r="B109" s="203"/>
      <c r="C109" s="202">
        <f>SUM(C103:C106)</f>
        <v>150</v>
      </c>
      <c r="D109" s="202">
        <f>SUM(D103:D106)</f>
        <v>150</v>
      </c>
      <c r="E109" s="202">
        <f>SUM(E103:E106)</f>
        <v>186</v>
      </c>
      <c r="F109" s="202">
        <f>SUM(F103:F106)</f>
        <v>176</v>
      </c>
      <c r="G109" s="202">
        <f>SUM(G103:G106)</f>
        <v>216</v>
      </c>
    </row>
    <row r="110" spans="1:7" s="199" customFormat="1" ht="11.25">
      <c r="A110" s="218" t="s">
        <v>165</v>
      </c>
      <c r="B110" s="219"/>
      <c r="C110" s="206">
        <f>SUM(C108:C109)</f>
        <v>62424.50065484576</v>
      </c>
      <c r="D110" s="206">
        <f>SUM(D108:D109)</f>
        <v>62342</v>
      </c>
      <c r="E110" s="206">
        <f>SUM(E108:E109)</f>
        <v>62635</v>
      </c>
      <c r="F110" s="206">
        <f>SUM(F108:F109)</f>
        <v>62329</v>
      </c>
      <c r="G110" s="206">
        <f>SUM(G108:G109)</f>
        <v>62597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I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C108:G109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4.8515625" style="194" customWidth="1"/>
    <col min="2" max="2" width="19.8515625" style="194" customWidth="1"/>
    <col min="3" max="7" width="9.421875" style="193" customWidth="1"/>
    <col min="8" max="16384" width="11.421875" style="194" customWidth="1"/>
  </cols>
  <sheetData>
    <row r="1" spans="1:7" ht="11.25">
      <c r="A1" s="622" t="s">
        <v>188</v>
      </c>
      <c r="B1" s="622"/>
      <c r="C1" s="622"/>
      <c r="D1" s="622"/>
      <c r="E1" s="622"/>
      <c r="F1" s="622"/>
      <c r="G1" s="622"/>
    </row>
    <row r="2" s="196" customFormat="1" ht="11.25"/>
    <row r="3" spans="1:8" s="199" customFormat="1" ht="29.25" customHeight="1">
      <c r="A3" s="619" t="s">
        <v>86</v>
      </c>
      <c r="B3" s="619"/>
      <c r="C3" s="226">
        <v>2002</v>
      </c>
      <c r="D3" s="226">
        <v>2003</v>
      </c>
      <c r="E3" s="197">
        <v>2004</v>
      </c>
      <c r="F3" s="226">
        <v>2005</v>
      </c>
      <c r="G3" s="226">
        <v>2006</v>
      </c>
      <c r="H3" s="227"/>
    </row>
    <row r="4" spans="1:9" s="199" customFormat="1" ht="11.25">
      <c r="A4" s="200">
        <v>1</v>
      </c>
      <c r="B4" s="201" t="s">
        <v>15</v>
      </c>
      <c r="C4" s="202">
        <v>234</v>
      </c>
      <c r="D4" s="202">
        <v>255</v>
      </c>
      <c r="E4" s="202">
        <v>286</v>
      </c>
      <c r="F4" s="202">
        <v>282</v>
      </c>
      <c r="G4" s="202">
        <v>320</v>
      </c>
      <c r="H4" s="225"/>
      <c r="I4" s="223"/>
    </row>
    <row r="5" spans="1:9" s="199" customFormat="1" ht="11.25">
      <c r="A5" s="200">
        <v>2</v>
      </c>
      <c r="B5" s="203" t="s">
        <v>16</v>
      </c>
      <c r="C5" s="202">
        <v>393</v>
      </c>
      <c r="D5" s="202">
        <v>252.9</v>
      </c>
      <c r="E5" s="202">
        <v>258</v>
      </c>
      <c r="F5" s="202">
        <v>300</v>
      </c>
      <c r="G5" s="202">
        <v>296</v>
      </c>
      <c r="H5" s="225"/>
      <c r="I5" s="223"/>
    </row>
    <row r="6" spans="1:9" s="199" customFormat="1" ht="11.25">
      <c r="A6" s="200">
        <v>3</v>
      </c>
      <c r="B6" s="203" t="s">
        <v>17</v>
      </c>
      <c r="C6" s="202">
        <v>286</v>
      </c>
      <c r="D6" s="202">
        <v>283</v>
      </c>
      <c r="E6" s="202">
        <v>250</v>
      </c>
      <c r="F6" s="202">
        <v>262</v>
      </c>
      <c r="G6" s="202">
        <v>242</v>
      </c>
      <c r="H6" s="225"/>
      <c r="I6" s="223"/>
    </row>
    <row r="7" spans="1:9" s="199" customFormat="1" ht="11.25">
      <c r="A7" s="200">
        <v>4</v>
      </c>
      <c r="B7" s="203" t="s">
        <v>101</v>
      </c>
      <c r="C7" s="202">
        <v>26</v>
      </c>
      <c r="D7" s="202">
        <v>34</v>
      </c>
      <c r="E7" s="202">
        <v>50</v>
      </c>
      <c r="F7" s="202">
        <v>62</v>
      </c>
      <c r="G7" s="202">
        <v>33</v>
      </c>
      <c r="H7" s="225"/>
      <c r="I7" s="223"/>
    </row>
    <row r="8" spans="1:8" s="199" customFormat="1" ht="11.25">
      <c r="A8" s="200">
        <v>5</v>
      </c>
      <c r="B8" s="203" t="s">
        <v>102</v>
      </c>
      <c r="C8" s="202">
        <v>0</v>
      </c>
      <c r="D8" s="202">
        <v>90</v>
      </c>
      <c r="E8" s="202">
        <v>89</v>
      </c>
      <c r="F8" s="202">
        <v>90</v>
      </c>
      <c r="G8" s="202">
        <v>90</v>
      </c>
      <c r="H8" s="225"/>
    </row>
    <row r="9" spans="1:8" s="199" customFormat="1" ht="11.25">
      <c r="A9" s="200">
        <v>6</v>
      </c>
      <c r="B9" s="203" t="s">
        <v>103</v>
      </c>
      <c r="C9" s="202">
        <v>1140</v>
      </c>
      <c r="D9" s="202">
        <v>1297</v>
      </c>
      <c r="E9" s="202">
        <v>1297</v>
      </c>
      <c r="F9" s="202">
        <v>1297</v>
      </c>
      <c r="G9" s="202">
        <v>1274</v>
      </c>
      <c r="H9" s="225"/>
    </row>
    <row r="10" spans="1:8" s="199" customFormat="1" ht="11.25">
      <c r="A10" s="200">
        <v>7</v>
      </c>
      <c r="B10" s="203" t="s">
        <v>18</v>
      </c>
      <c r="C10" s="202">
        <v>92</v>
      </c>
      <c r="D10" s="202">
        <v>87</v>
      </c>
      <c r="E10" s="202">
        <v>76</v>
      </c>
      <c r="F10" s="202">
        <v>73</v>
      </c>
      <c r="G10" s="202">
        <v>100</v>
      </c>
      <c r="H10" s="225"/>
    </row>
    <row r="11" spans="1:8" s="199" customFormat="1" ht="11.25">
      <c r="A11" s="200">
        <v>8</v>
      </c>
      <c r="B11" s="203" t="s">
        <v>19</v>
      </c>
      <c r="C11" s="202">
        <v>127</v>
      </c>
      <c r="D11" s="202">
        <v>120</v>
      </c>
      <c r="E11" s="202">
        <v>114</v>
      </c>
      <c r="F11" s="202">
        <v>120</v>
      </c>
      <c r="G11" s="202">
        <v>120</v>
      </c>
      <c r="H11" s="225"/>
    </row>
    <row r="12" spans="1:8" s="199" customFormat="1" ht="11.25">
      <c r="A12" s="200">
        <v>9</v>
      </c>
      <c r="B12" s="203" t="s">
        <v>20</v>
      </c>
      <c r="C12" s="202">
        <v>243</v>
      </c>
      <c r="D12" s="202">
        <v>265.5</v>
      </c>
      <c r="E12" s="202">
        <v>270</v>
      </c>
      <c r="F12" s="202">
        <v>274</v>
      </c>
      <c r="G12" s="202">
        <v>254</v>
      </c>
      <c r="H12" s="225"/>
    </row>
    <row r="13" spans="1:8" s="199" customFormat="1" ht="11.25">
      <c r="A13" s="200">
        <v>10</v>
      </c>
      <c r="B13" s="203" t="s">
        <v>21</v>
      </c>
      <c r="C13" s="202">
        <v>350</v>
      </c>
      <c r="D13" s="202">
        <v>560</v>
      </c>
      <c r="E13" s="202">
        <v>302</v>
      </c>
      <c r="F13" s="202">
        <v>278</v>
      </c>
      <c r="G13" s="202">
        <v>339</v>
      </c>
      <c r="H13" s="225"/>
    </row>
    <row r="14" spans="1:8" s="199" customFormat="1" ht="11.25">
      <c r="A14" s="200">
        <v>11</v>
      </c>
      <c r="B14" s="203" t="s">
        <v>22</v>
      </c>
      <c r="C14" s="202">
        <v>86</v>
      </c>
      <c r="D14" s="202">
        <v>118</v>
      </c>
      <c r="E14" s="202">
        <v>122</v>
      </c>
      <c r="F14" s="202">
        <v>128</v>
      </c>
      <c r="G14" s="202">
        <v>103</v>
      </c>
      <c r="H14" s="225"/>
    </row>
    <row r="15" spans="1:8" s="199" customFormat="1" ht="11.25">
      <c r="A15" s="200">
        <v>12</v>
      </c>
      <c r="B15" s="203" t="s">
        <v>23</v>
      </c>
      <c r="C15" s="202">
        <v>205</v>
      </c>
      <c r="D15" s="202">
        <v>171</v>
      </c>
      <c r="E15" s="202">
        <v>162</v>
      </c>
      <c r="F15" s="202">
        <v>161</v>
      </c>
      <c r="G15" s="202">
        <v>194</v>
      </c>
      <c r="H15" s="225"/>
    </row>
    <row r="16" spans="1:8" s="199" customFormat="1" ht="11.25">
      <c r="A16" s="200">
        <v>13</v>
      </c>
      <c r="B16" s="203" t="s">
        <v>104</v>
      </c>
      <c r="C16" s="202">
        <v>2439</v>
      </c>
      <c r="D16" s="202">
        <v>2949</v>
      </c>
      <c r="E16" s="202">
        <v>3109</v>
      </c>
      <c r="F16" s="202">
        <v>3332</v>
      </c>
      <c r="G16" s="202">
        <v>1998</v>
      </c>
      <c r="H16" s="225"/>
    </row>
    <row r="17" spans="1:8" s="199" customFormat="1" ht="11.25">
      <c r="A17" s="200">
        <v>14</v>
      </c>
      <c r="B17" s="203" t="s">
        <v>24</v>
      </c>
      <c r="C17" s="202">
        <v>586</v>
      </c>
      <c r="D17" s="202">
        <v>542</v>
      </c>
      <c r="E17" s="202">
        <v>515</v>
      </c>
      <c r="F17" s="202">
        <v>482</v>
      </c>
      <c r="G17" s="202">
        <v>558</v>
      </c>
      <c r="H17" s="225"/>
    </row>
    <row r="18" spans="1:8" s="199" customFormat="1" ht="11.25">
      <c r="A18" s="200">
        <v>15</v>
      </c>
      <c r="B18" s="203" t="s">
        <v>25</v>
      </c>
      <c r="C18" s="202">
        <v>98</v>
      </c>
      <c r="D18" s="202">
        <v>92</v>
      </c>
      <c r="E18" s="202">
        <v>81</v>
      </c>
      <c r="F18" s="202">
        <v>113</v>
      </c>
      <c r="G18" s="202">
        <v>113</v>
      </c>
      <c r="H18" s="225"/>
    </row>
    <row r="19" spans="1:8" s="199" customFormat="1" ht="11.25">
      <c r="A19" s="200">
        <v>16</v>
      </c>
      <c r="B19" s="203" t="s">
        <v>26</v>
      </c>
      <c r="C19" s="202">
        <v>351</v>
      </c>
      <c r="D19" s="202">
        <v>366</v>
      </c>
      <c r="E19" s="202">
        <v>375</v>
      </c>
      <c r="F19" s="202">
        <v>431</v>
      </c>
      <c r="G19" s="202">
        <v>383</v>
      </c>
      <c r="H19" s="225"/>
    </row>
    <row r="20" spans="1:8" s="199" customFormat="1" ht="11.25">
      <c r="A20" s="200">
        <v>17</v>
      </c>
      <c r="B20" s="203" t="s">
        <v>105</v>
      </c>
      <c r="C20" s="202">
        <v>347</v>
      </c>
      <c r="D20" s="202">
        <v>232</v>
      </c>
      <c r="E20" s="202">
        <v>296</v>
      </c>
      <c r="F20" s="202">
        <v>223</v>
      </c>
      <c r="G20" s="202">
        <v>193</v>
      </c>
      <c r="H20" s="225"/>
    </row>
    <row r="21" spans="1:8" s="199" customFormat="1" ht="11.25">
      <c r="A21" s="200">
        <v>18</v>
      </c>
      <c r="B21" s="203" t="s">
        <v>27</v>
      </c>
      <c r="C21" s="202">
        <v>36</v>
      </c>
      <c r="D21" s="202">
        <v>32</v>
      </c>
      <c r="E21" s="202">
        <v>31</v>
      </c>
      <c r="F21" s="202">
        <v>31</v>
      </c>
      <c r="G21" s="202">
        <v>29</v>
      </c>
      <c r="H21" s="225"/>
    </row>
    <row r="22" spans="1:8" s="199" customFormat="1" ht="11.25">
      <c r="A22" s="200">
        <v>19</v>
      </c>
      <c r="B22" s="203" t="s">
        <v>28</v>
      </c>
      <c r="C22" s="202">
        <v>397</v>
      </c>
      <c r="D22" s="202">
        <v>387</v>
      </c>
      <c r="E22" s="202">
        <v>437</v>
      </c>
      <c r="F22" s="202">
        <v>449</v>
      </c>
      <c r="G22" s="202">
        <v>449</v>
      </c>
      <c r="H22" s="225"/>
    </row>
    <row r="23" spans="1:8" s="199" customFormat="1" ht="11.25">
      <c r="A23" s="200" t="s">
        <v>8</v>
      </c>
      <c r="B23" s="203" t="s">
        <v>29</v>
      </c>
      <c r="C23" s="202">
        <v>10</v>
      </c>
      <c r="D23" s="202">
        <v>7</v>
      </c>
      <c r="E23" s="202">
        <v>8</v>
      </c>
      <c r="F23" s="202">
        <v>8</v>
      </c>
      <c r="G23" s="202">
        <v>8</v>
      </c>
      <c r="H23" s="225"/>
    </row>
    <row r="24" spans="1:8" s="199" customFormat="1" ht="11.25">
      <c r="A24" s="200" t="s">
        <v>76</v>
      </c>
      <c r="B24" s="203" t="s">
        <v>106</v>
      </c>
      <c r="C24" s="202">
        <v>39</v>
      </c>
      <c r="D24" s="202">
        <v>48</v>
      </c>
      <c r="E24" s="202">
        <v>35</v>
      </c>
      <c r="F24" s="202">
        <v>49</v>
      </c>
      <c r="G24" s="202">
        <v>53</v>
      </c>
      <c r="H24" s="225"/>
    </row>
    <row r="25" spans="1:8" s="199" customFormat="1" ht="11.25">
      <c r="A25" s="200">
        <v>21</v>
      </c>
      <c r="B25" s="203" t="s">
        <v>107</v>
      </c>
      <c r="C25" s="202">
        <v>343</v>
      </c>
      <c r="D25" s="202">
        <v>360</v>
      </c>
      <c r="E25" s="202">
        <v>526</v>
      </c>
      <c r="F25" s="202">
        <v>578</v>
      </c>
      <c r="G25" s="202">
        <v>566</v>
      </c>
      <c r="H25" s="225"/>
    </row>
    <row r="26" spans="1:7" s="199" customFormat="1" ht="11.25">
      <c r="A26" s="200">
        <v>22</v>
      </c>
      <c r="B26" s="203" t="s">
        <v>108</v>
      </c>
      <c r="C26" s="202">
        <v>640</v>
      </c>
      <c r="D26" s="202">
        <v>624</v>
      </c>
      <c r="E26" s="202">
        <v>595</v>
      </c>
      <c r="F26" s="202">
        <v>649</v>
      </c>
      <c r="G26" s="202">
        <v>578</v>
      </c>
    </row>
    <row r="27" spans="1:7" s="199" customFormat="1" ht="11.25">
      <c r="A27" s="200">
        <v>23</v>
      </c>
      <c r="B27" s="203" t="s">
        <v>30</v>
      </c>
      <c r="C27" s="202">
        <v>20</v>
      </c>
      <c r="D27" s="202">
        <v>50</v>
      </c>
      <c r="E27" s="202">
        <v>60</v>
      </c>
      <c r="F27" s="202">
        <v>73</v>
      </c>
      <c r="G27" s="202">
        <v>54</v>
      </c>
    </row>
    <row r="28" spans="1:7" s="199" customFormat="1" ht="11.25">
      <c r="A28" s="200">
        <v>24</v>
      </c>
      <c r="B28" s="203" t="s">
        <v>31</v>
      </c>
      <c r="C28" s="202">
        <v>165</v>
      </c>
      <c r="D28" s="202">
        <v>158</v>
      </c>
      <c r="E28" s="202">
        <v>170</v>
      </c>
      <c r="F28" s="202">
        <v>193</v>
      </c>
      <c r="G28" s="202">
        <v>180</v>
      </c>
    </row>
    <row r="29" spans="1:7" s="199" customFormat="1" ht="11.25">
      <c r="A29" s="200">
        <v>25</v>
      </c>
      <c r="B29" s="203" t="s">
        <v>32</v>
      </c>
      <c r="C29" s="202">
        <v>412</v>
      </c>
      <c r="D29" s="202">
        <v>443</v>
      </c>
      <c r="E29" s="202">
        <v>400</v>
      </c>
      <c r="F29" s="202">
        <v>473</v>
      </c>
      <c r="G29" s="202">
        <v>457</v>
      </c>
    </row>
    <row r="30" spans="1:7" s="199" customFormat="1" ht="11.25">
      <c r="A30" s="200">
        <v>26</v>
      </c>
      <c r="B30" s="203" t="s">
        <v>33</v>
      </c>
      <c r="C30" s="202">
        <v>510</v>
      </c>
      <c r="D30" s="202">
        <v>464</v>
      </c>
      <c r="E30" s="202">
        <v>466</v>
      </c>
      <c r="F30" s="202">
        <v>541</v>
      </c>
      <c r="G30" s="202">
        <v>314</v>
      </c>
    </row>
    <row r="31" spans="1:7" s="199" customFormat="1" ht="11.25">
      <c r="A31" s="200">
        <v>27</v>
      </c>
      <c r="B31" s="203" t="s">
        <v>34</v>
      </c>
      <c r="C31" s="202">
        <v>261</v>
      </c>
      <c r="D31" s="202">
        <v>297</v>
      </c>
      <c r="E31" s="202">
        <v>297</v>
      </c>
      <c r="F31" s="202">
        <v>270</v>
      </c>
      <c r="G31" s="202">
        <v>297</v>
      </c>
    </row>
    <row r="32" spans="1:7" s="199" customFormat="1" ht="11.25">
      <c r="A32" s="200">
        <v>28</v>
      </c>
      <c r="B32" s="203" t="s">
        <v>109</v>
      </c>
      <c r="C32" s="202">
        <v>389</v>
      </c>
      <c r="D32" s="202">
        <v>414</v>
      </c>
      <c r="E32" s="202">
        <v>463</v>
      </c>
      <c r="F32" s="202">
        <v>527</v>
      </c>
      <c r="G32" s="202">
        <v>370</v>
      </c>
    </row>
    <row r="33" spans="1:7" s="199" customFormat="1" ht="11.25">
      <c r="A33" s="200">
        <v>29</v>
      </c>
      <c r="B33" s="203" t="s">
        <v>35</v>
      </c>
      <c r="C33" s="202">
        <v>458</v>
      </c>
      <c r="D33" s="202">
        <v>474</v>
      </c>
      <c r="E33" s="202">
        <v>589</v>
      </c>
      <c r="F33" s="202">
        <v>414</v>
      </c>
      <c r="G33" s="202">
        <v>403</v>
      </c>
    </row>
    <row r="34" spans="1:7" s="199" customFormat="1" ht="11.25">
      <c r="A34" s="200">
        <v>30</v>
      </c>
      <c r="B34" s="203" t="s">
        <v>36</v>
      </c>
      <c r="C34" s="202">
        <v>171</v>
      </c>
      <c r="D34" s="202">
        <v>202</v>
      </c>
      <c r="E34" s="202">
        <v>242</v>
      </c>
      <c r="F34" s="202">
        <v>223</v>
      </c>
      <c r="G34" s="202">
        <v>192</v>
      </c>
    </row>
    <row r="35" spans="1:7" s="199" customFormat="1" ht="11.25">
      <c r="A35" s="200">
        <v>31</v>
      </c>
      <c r="B35" s="203" t="s">
        <v>110</v>
      </c>
      <c r="C35" s="202">
        <v>1663</v>
      </c>
      <c r="D35" s="202">
        <v>1495</v>
      </c>
      <c r="E35" s="202">
        <v>1698</v>
      </c>
      <c r="F35" s="202">
        <v>1688</v>
      </c>
      <c r="G35" s="202">
        <v>1710</v>
      </c>
    </row>
    <row r="36" spans="1:7" s="199" customFormat="1" ht="11.25">
      <c r="A36" s="200">
        <v>32</v>
      </c>
      <c r="B36" s="203" t="s">
        <v>37</v>
      </c>
      <c r="C36" s="202">
        <v>127</v>
      </c>
      <c r="D36" s="202">
        <v>123</v>
      </c>
      <c r="E36" s="202">
        <v>133</v>
      </c>
      <c r="F36" s="202">
        <v>115</v>
      </c>
      <c r="G36" s="202">
        <v>104</v>
      </c>
    </row>
    <row r="37" spans="1:7" s="199" customFormat="1" ht="11.25">
      <c r="A37" s="200">
        <v>33</v>
      </c>
      <c r="B37" s="203" t="s">
        <v>38</v>
      </c>
      <c r="C37" s="202">
        <v>1877</v>
      </c>
      <c r="D37" s="202">
        <v>1880</v>
      </c>
      <c r="E37" s="202">
        <v>1659</v>
      </c>
      <c r="F37" s="202">
        <v>1596</v>
      </c>
      <c r="G37" s="202">
        <v>2102</v>
      </c>
    </row>
    <row r="38" spans="1:7" s="199" customFormat="1" ht="11.25">
      <c r="A38" s="200">
        <v>34</v>
      </c>
      <c r="B38" s="203" t="s">
        <v>39</v>
      </c>
      <c r="C38" s="202">
        <v>891</v>
      </c>
      <c r="D38" s="202">
        <v>895.2</v>
      </c>
      <c r="E38" s="202">
        <v>917</v>
      </c>
      <c r="F38" s="202">
        <v>905</v>
      </c>
      <c r="G38" s="202">
        <v>1044</v>
      </c>
    </row>
    <row r="39" spans="1:7" s="199" customFormat="1" ht="11.25">
      <c r="A39" s="200">
        <v>35</v>
      </c>
      <c r="B39" s="203" t="s">
        <v>111</v>
      </c>
      <c r="C39" s="202">
        <v>466</v>
      </c>
      <c r="D39" s="202">
        <v>473</v>
      </c>
      <c r="E39" s="202">
        <v>445</v>
      </c>
      <c r="F39" s="202">
        <v>431</v>
      </c>
      <c r="G39" s="202">
        <v>445</v>
      </c>
    </row>
    <row r="40" spans="1:7" s="199" customFormat="1" ht="11.25">
      <c r="A40" s="200">
        <v>36</v>
      </c>
      <c r="B40" s="203" t="s">
        <v>40</v>
      </c>
      <c r="C40" s="202">
        <v>265</v>
      </c>
      <c r="D40" s="202">
        <v>187</v>
      </c>
      <c r="E40" s="202">
        <v>199</v>
      </c>
      <c r="F40" s="202">
        <v>163</v>
      </c>
      <c r="G40" s="202">
        <v>156</v>
      </c>
    </row>
    <row r="41" spans="1:7" s="199" customFormat="1" ht="11.25">
      <c r="A41" s="200">
        <v>37</v>
      </c>
      <c r="B41" s="203" t="s">
        <v>112</v>
      </c>
      <c r="C41" s="202">
        <v>598</v>
      </c>
      <c r="D41" s="202">
        <v>669</v>
      </c>
      <c r="E41" s="202">
        <v>694</v>
      </c>
      <c r="F41" s="202">
        <v>680</v>
      </c>
      <c r="G41" s="202">
        <v>954</v>
      </c>
    </row>
    <row r="42" spans="1:7" s="199" customFormat="1" ht="11.25">
      <c r="A42" s="200">
        <v>38</v>
      </c>
      <c r="B42" s="203" t="s">
        <v>41</v>
      </c>
      <c r="C42" s="202">
        <v>1113</v>
      </c>
      <c r="D42" s="202">
        <v>1074.5</v>
      </c>
      <c r="E42" s="202">
        <v>889</v>
      </c>
      <c r="F42" s="202">
        <v>830</v>
      </c>
      <c r="G42" s="202">
        <v>1179</v>
      </c>
    </row>
    <row r="43" spans="1:7" s="199" customFormat="1" ht="11.25">
      <c r="A43" s="200">
        <v>39</v>
      </c>
      <c r="B43" s="203" t="s">
        <v>42</v>
      </c>
      <c r="C43" s="202">
        <v>108</v>
      </c>
      <c r="D43" s="202">
        <v>114</v>
      </c>
      <c r="E43" s="202">
        <v>113</v>
      </c>
      <c r="F43" s="202">
        <v>91</v>
      </c>
      <c r="G43" s="202">
        <v>86</v>
      </c>
    </row>
    <row r="44" spans="1:7" s="199" customFormat="1" ht="11.25">
      <c r="A44" s="200">
        <v>40</v>
      </c>
      <c r="B44" s="203" t="s">
        <v>43</v>
      </c>
      <c r="C44" s="202">
        <v>169</v>
      </c>
      <c r="D44" s="202">
        <v>164</v>
      </c>
      <c r="E44" s="202">
        <v>399</v>
      </c>
      <c r="F44" s="202">
        <v>225</v>
      </c>
      <c r="G44" s="202">
        <v>232</v>
      </c>
    </row>
    <row r="45" spans="1:7" s="199" customFormat="1" ht="11.25">
      <c r="A45" s="200">
        <v>41</v>
      </c>
      <c r="B45" s="203" t="s">
        <v>113</v>
      </c>
      <c r="C45" s="202">
        <v>66</v>
      </c>
      <c r="D45" s="202">
        <v>64</v>
      </c>
      <c r="E45" s="202">
        <v>56</v>
      </c>
      <c r="F45" s="202">
        <v>62</v>
      </c>
      <c r="G45" s="202">
        <v>54</v>
      </c>
    </row>
    <row r="46" spans="1:7" s="199" customFormat="1" ht="11.25">
      <c r="A46" s="200">
        <v>42</v>
      </c>
      <c r="B46" s="203" t="s">
        <v>44</v>
      </c>
      <c r="C46" s="202">
        <v>38</v>
      </c>
      <c r="D46" s="202">
        <v>38</v>
      </c>
      <c r="E46" s="202">
        <v>46</v>
      </c>
      <c r="F46" s="202">
        <v>49</v>
      </c>
      <c r="G46" s="202">
        <v>38</v>
      </c>
    </row>
    <row r="47" spans="1:7" s="199" customFormat="1" ht="11.25">
      <c r="A47" s="200">
        <v>43</v>
      </c>
      <c r="B47" s="203" t="s">
        <v>114</v>
      </c>
      <c r="C47" s="202">
        <v>101</v>
      </c>
      <c r="D47" s="202">
        <v>96</v>
      </c>
      <c r="E47" s="202">
        <v>119</v>
      </c>
      <c r="F47" s="202">
        <v>122</v>
      </c>
      <c r="G47" s="202">
        <v>111</v>
      </c>
    </row>
    <row r="48" spans="1:7" s="199" customFormat="1" ht="11.25">
      <c r="A48" s="200">
        <v>44</v>
      </c>
      <c r="B48" s="203" t="s">
        <v>115</v>
      </c>
      <c r="C48" s="202">
        <v>613</v>
      </c>
      <c r="D48" s="202">
        <v>1143</v>
      </c>
      <c r="E48" s="202">
        <v>1149</v>
      </c>
      <c r="F48" s="202">
        <v>1293</v>
      </c>
      <c r="G48" s="202">
        <v>480</v>
      </c>
    </row>
    <row r="49" spans="1:7" s="199" customFormat="1" ht="11.25">
      <c r="A49" s="200">
        <v>45</v>
      </c>
      <c r="B49" s="203" t="s">
        <v>45</v>
      </c>
      <c r="C49" s="202">
        <v>1183</v>
      </c>
      <c r="D49" s="202">
        <v>1204</v>
      </c>
      <c r="E49" s="202">
        <v>1382</v>
      </c>
      <c r="F49" s="202">
        <v>1357</v>
      </c>
      <c r="G49" s="202">
        <v>1397</v>
      </c>
    </row>
    <row r="50" spans="1:7" s="199" customFormat="1" ht="11.25">
      <c r="A50" s="200">
        <v>46</v>
      </c>
      <c r="B50" s="203" t="s">
        <v>46</v>
      </c>
      <c r="C50" s="202">
        <v>22</v>
      </c>
      <c r="D50" s="202">
        <v>23</v>
      </c>
      <c r="E50" s="202">
        <v>21</v>
      </c>
      <c r="F50" s="202">
        <v>19</v>
      </c>
      <c r="G50" s="202">
        <v>17</v>
      </c>
    </row>
    <row r="51" spans="1:7" s="199" customFormat="1" ht="11.25">
      <c r="A51" s="200">
        <v>47</v>
      </c>
      <c r="B51" s="203" t="s">
        <v>116</v>
      </c>
      <c r="C51" s="202">
        <v>195</v>
      </c>
      <c r="D51" s="202">
        <v>163</v>
      </c>
      <c r="E51" s="202">
        <v>150</v>
      </c>
      <c r="F51" s="202">
        <v>169</v>
      </c>
      <c r="G51" s="202">
        <v>174</v>
      </c>
    </row>
    <row r="52" spans="1:7" s="199" customFormat="1" ht="11.25">
      <c r="A52" s="200">
        <v>48</v>
      </c>
      <c r="B52" s="203" t="s">
        <v>47</v>
      </c>
      <c r="C52" s="202">
        <v>42</v>
      </c>
      <c r="D52" s="202">
        <v>39</v>
      </c>
      <c r="E52" s="202">
        <v>38</v>
      </c>
      <c r="F52" s="202">
        <v>44</v>
      </c>
      <c r="G52" s="202">
        <v>26</v>
      </c>
    </row>
    <row r="53" spans="1:7" s="199" customFormat="1" ht="11.25">
      <c r="A53" s="200">
        <v>49</v>
      </c>
      <c r="B53" s="203" t="s">
        <v>117</v>
      </c>
      <c r="C53" s="202">
        <v>621</v>
      </c>
      <c r="D53" s="202">
        <v>628.8</v>
      </c>
      <c r="E53" s="202">
        <v>631</v>
      </c>
      <c r="F53" s="202">
        <v>652</v>
      </c>
      <c r="G53" s="202">
        <v>663</v>
      </c>
    </row>
    <row r="54" spans="1:7" s="199" customFormat="1" ht="11.25">
      <c r="A54" s="200">
        <v>50</v>
      </c>
      <c r="B54" s="203" t="s">
        <v>48</v>
      </c>
      <c r="C54" s="202">
        <v>335</v>
      </c>
      <c r="D54" s="202">
        <v>339</v>
      </c>
      <c r="E54" s="202">
        <v>426</v>
      </c>
      <c r="F54" s="202">
        <v>508</v>
      </c>
      <c r="G54" s="202">
        <v>338</v>
      </c>
    </row>
    <row r="55" spans="1:7" s="199" customFormat="1" ht="11.25">
      <c r="A55" s="200">
        <v>51</v>
      </c>
      <c r="B55" s="203" t="s">
        <v>49</v>
      </c>
      <c r="C55" s="202">
        <v>255</v>
      </c>
      <c r="D55" s="202">
        <v>221</v>
      </c>
      <c r="E55" s="202">
        <v>218</v>
      </c>
      <c r="F55" s="202">
        <v>237</v>
      </c>
      <c r="G55" s="202">
        <v>235</v>
      </c>
    </row>
    <row r="56" spans="1:7" s="199" customFormat="1" ht="11.25">
      <c r="A56" s="204">
        <v>52</v>
      </c>
      <c r="B56" s="205" t="s">
        <v>118</v>
      </c>
      <c r="C56" s="206">
        <v>31</v>
      </c>
      <c r="D56" s="206">
        <v>36</v>
      </c>
      <c r="E56" s="206">
        <v>31</v>
      </c>
      <c r="F56" s="206">
        <v>0</v>
      </c>
      <c r="G56" s="206">
        <v>8</v>
      </c>
    </row>
    <row r="57" spans="1:7" s="199" customFormat="1" ht="11.25">
      <c r="A57" s="207"/>
      <c r="B57" s="208"/>
      <c r="C57" s="209"/>
      <c r="D57" s="209"/>
      <c r="E57" s="209"/>
      <c r="F57" s="209"/>
      <c r="G57" s="209"/>
    </row>
    <row r="58" spans="1:7" s="199" customFormat="1" ht="11.25">
      <c r="A58" s="207"/>
      <c r="B58" s="208"/>
      <c r="C58" s="209"/>
      <c r="D58" s="209"/>
      <c r="E58" s="209"/>
      <c r="F58" s="209"/>
      <c r="G58" s="209"/>
    </row>
    <row r="59" spans="1:7" s="199" customFormat="1" ht="27" customHeight="1">
      <c r="A59" s="619" t="s">
        <v>86</v>
      </c>
      <c r="B59" s="619"/>
      <c r="C59" s="198">
        <v>2002</v>
      </c>
      <c r="D59" s="197">
        <v>2003</v>
      </c>
      <c r="E59" s="197">
        <v>2004</v>
      </c>
      <c r="F59" s="197">
        <v>2005</v>
      </c>
      <c r="G59" s="197">
        <v>2006</v>
      </c>
    </row>
    <row r="60" spans="1:7" s="199" customFormat="1" ht="11.25">
      <c r="A60" s="210">
        <v>53</v>
      </c>
      <c r="B60" s="211" t="s">
        <v>50</v>
      </c>
      <c r="C60" s="212">
        <v>58</v>
      </c>
      <c r="D60" s="212">
        <v>55</v>
      </c>
      <c r="E60" s="212">
        <v>57</v>
      </c>
      <c r="F60" s="212">
        <v>57</v>
      </c>
      <c r="G60" s="212">
        <v>48</v>
      </c>
    </row>
    <row r="61" spans="1:7" s="199" customFormat="1" ht="11.25">
      <c r="A61" s="200">
        <v>54</v>
      </c>
      <c r="B61" s="208" t="s">
        <v>119</v>
      </c>
      <c r="C61" s="202">
        <v>458</v>
      </c>
      <c r="D61" s="202">
        <v>594</v>
      </c>
      <c r="E61" s="202">
        <v>709</v>
      </c>
      <c r="F61" s="202">
        <v>787</v>
      </c>
      <c r="G61" s="202">
        <v>617</v>
      </c>
    </row>
    <row r="62" spans="1:7" s="199" customFormat="1" ht="11.25">
      <c r="A62" s="200">
        <v>55</v>
      </c>
      <c r="B62" s="208" t="s">
        <v>51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</row>
    <row r="63" spans="1:7" s="199" customFormat="1" ht="11.25">
      <c r="A63" s="200">
        <v>56</v>
      </c>
      <c r="B63" s="208" t="s">
        <v>52</v>
      </c>
      <c r="C63" s="202">
        <v>190</v>
      </c>
      <c r="D63" s="202">
        <v>192.5</v>
      </c>
      <c r="E63" s="202">
        <v>199</v>
      </c>
      <c r="F63" s="202">
        <v>198</v>
      </c>
      <c r="G63" s="202">
        <v>153</v>
      </c>
    </row>
    <row r="64" spans="1:7" s="199" customFormat="1" ht="11.25">
      <c r="A64" s="200">
        <v>57</v>
      </c>
      <c r="B64" s="208" t="s">
        <v>53</v>
      </c>
      <c r="C64" s="202">
        <v>533</v>
      </c>
      <c r="D64" s="202">
        <v>373</v>
      </c>
      <c r="E64" s="202">
        <v>419</v>
      </c>
      <c r="F64" s="202">
        <v>317</v>
      </c>
      <c r="G64" s="202">
        <v>338</v>
      </c>
    </row>
    <row r="65" spans="1:7" s="199" customFormat="1" ht="11.25">
      <c r="A65" s="200">
        <v>58</v>
      </c>
      <c r="B65" s="208" t="s">
        <v>54</v>
      </c>
      <c r="C65" s="202">
        <v>46</v>
      </c>
      <c r="D65" s="202">
        <v>45</v>
      </c>
      <c r="E65" s="202">
        <v>63</v>
      </c>
      <c r="F65" s="202">
        <v>63</v>
      </c>
      <c r="G65" s="202">
        <v>48</v>
      </c>
    </row>
    <row r="66" spans="1:7" s="199" customFormat="1" ht="11.25">
      <c r="A66" s="200">
        <v>59</v>
      </c>
      <c r="B66" s="208" t="s">
        <v>55</v>
      </c>
      <c r="C66" s="202">
        <v>1549</v>
      </c>
      <c r="D66" s="202">
        <v>1382</v>
      </c>
      <c r="E66" s="202">
        <v>1374</v>
      </c>
      <c r="F66" s="202">
        <v>1279</v>
      </c>
      <c r="G66" s="202">
        <v>1429</v>
      </c>
    </row>
    <row r="67" spans="1:7" s="199" customFormat="1" ht="11.25">
      <c r="A67" s="200">
        <v>60</v>
      </c>
      <c r="B67" s="208" t="s">
        <v>56</v>
      </c>
      <c r="C67" s="202">
        <v>1843</v>
      </c>
      <c r="D67" s="202">
        <v>1127</v>
      </c>
      <c r="E67" s="202">
        <v>1254</v>
      </c>
      <c r="F67" s="202">
        <v>1254</v>
      </c>
      <c r="G67" s="202">
        <v>1441</v>
      </c>
    </row>
    <row r="68" spans="1:7" s="199" customFormat="1" ht="11.25">
      <c r="A68" s="200">
        <v>61</v>
      </c>
      <c r="B68" s="208" t="s">
        <v>57</v>
      </c>
      <c r="C68" s="202">
        <v>152</v>
      </c>
      <c r="D68" s="202">
        <v>146</v>
      </c>
      <c r="E68" s="202">
        <v>181</v>
      </c>
      <c r="F68" s="202">
        <v>163</v>
      </c>
      <c r="G68" s="202">
        <v>182</v>
      </c>
    </row>
    <row r="69" spans="1:7" s="199" customFormat="1" ht="11.25">
      <c r="A69" s="200">
        <v>62</v>
      </c>
      <c r="B69" s="208" t="s">
        <v>120</v>
      </c>
      <c r="C69" s="202">
        <v>385</v>
      </c>
      <c r="D69" s="202">
        <v>438</v>
      </c>
      <c r="E69" s="202">
        <v>509</v>
      </c>
      <c r="F69" s="202">
        <v>566</v>
      </c>
      <c r="G69" s="202">
        <v>332</v>
      </c>
    </row>
    <row r="70" spans="1:7" s="199" customFormat="1" ht="11.25">
      <c r="A70" s="200">
        <v>63</v>
      </c>
      <c r="B70" s="208" t="s">
        <v>121</v>
      </c>
      <c r="C70" s="202">
        <v>613</v>
      </c>
      <c r="D70" s="202">
        <v>520</v>
      </c>
      <c r="E70" s="202">
        <v>601</v>
      </c>
      <c r="F70" s="202">
        <v>667</v>
      </c>
      <c r="G70" s="202">
        <v>729</v>
      </c>
    </row>
    <row r="71" spans="1:7" s="199" customFormat="1" ht="11.25">
      <c r="A71" s="200">
        <v>64</v>
      </c>
      <c r="B71" s="208" t="s">
        <v>122</v>
      </c>
      <c r="C71" s="202">
        <v>641</v>
      </c>
      <c r="D71" s="202">
        <v>725.5</v>
      </c>
      <c r="E71" s="202">
        <v>720</v>
      </c>
      <c r="F71" s="202">
        <v>756</v>
      </c>
      <c r="G71" s="202">
        <v>594</v>
      </c>
    </row>
    <row r="72" spans="1:7" s="199" customFormat="1" ht="11.25">
      <c r="A72" s="200">
        <v>65</v>
      </c>
      <c r="B72" s="208" t="s">
        <v>123</v>
      </c>
      <c r="C72" s="202">
        <v>19</v>
      </c>
      <c r="D72" s="202">
        <v>19.2</v>
      </c>
      <c r="E72" s="202">
        <v>39</v>
      </c>
      <c r="F72" s="202">
        <v>14</v>
      </c>
      <c r="G72" s="202">
        <v>23</v>
      </c>
    </row>
    <row r="73" spans="1:7" s="199" customFormat="1" ht="11.25">
      <c r="A73" s="200">
        <v>66</v>
      </c>
      <c r="B73" s="208" t="s">
        <v>124</v>
      </c>
      <c r="C73" s="202">
        <v>286</v>
      </c>
      <c r="D73" s="202">
        <v>353</v>
      </c>
      <c r="E73" s="202">
        <v>343</v>
      </c>
      <c r="F73" s="202">
        <v>369</v>
      </c>
      <c r="G73" s="202">
        <v>330</v>
      </c>
    </row>
    <row r="74" spans="1:7" s="199" customFormat="1" ht="11.25">
      <c r="A74" s="200">
        <v>67</v>
      </c>
      <c r="B74" s="208" t="s">
        <v>125</v>
      </c>
      <c r="C74" s="202">
        <v>1502</v>
      </c>
      <c r="D74" s="202">
        <v>1644</v>
      </c>
      <c r="E74" s="202">
        <v>1355</v>
      </c>
      <c r="F74" s="202">
        <v>1544</v>
      </c>
      <c r="G74" s="202">
        <v>1430</v>
      </c>
    </row>
    <row r="75" spans="1:7" s="199" customFormat="1" ht="11.25">
      <c r="A75" s="200">
        <v>68</v>
      </c>
      <c r="B75" s="208" t="s">
        <v>126</v>
      </c>
      <c r="C75" s="202">
        <v>246</v>
      </c>
      <c r="D75" s="202">
        <v>274.5</v>
      </c>
      <c r="E75" s="202">
        <v>273</v>
      </c>
      <c r="F75" s="202">
        <v>232</v>
      </c>
      <c r="G75" s="202">
        <v>221</v>
      </c>
    </row>
    <row r="76" spans="1:7" s="199" customFormat="1" ht="11.25">
      <c r="A76" s="200">
        <v>69</v>
      </c>
      <c r="B76" s="208" t="s">
        <v>58</v>
      </c>
      <c r="C76" s="202">
        <v>1405</v>
      </c>
      <c r="D76" s="202">
        <v>1186.2</v>
      </c>
      <c r="E76" s="202">
        <v>1658</v>
      </c>
      <c r="F76" s="202">
        <v>1708</v>
      </c>
      <c r="G76" s="202">
        <v>1069</v>
      </c>
    </row>
    <row r="77" spans="1:7" s="199" customFormat="1" ht="11.25">
      <c r="A77" s="200">
        <v>70</v>
      </c>
      <c r="B77" s="208" t="s">
        <v>127</v>
      </c>
      <c r="C77" s="202">
        <v>60</v>
      </c>
      <c r="D77" s="202">
        <v>52</v>
      </c>
      <c r="E77" s="202">
        <v>61</v>
      </c>
      <c r="F77" s="202">
        <v>58</v>
      </c>
      <c r="G77" s="202">
        <v>56</v>
      </c>
    </row>
    <row r="78" spans="1:7" s="199" customFormat="1" ht="11.25">
      <c r="A78" s="200">
        <v>71</v>
      </c>
      <c r="B78" s="208" t="s">
        <v>128</v>
      </c>
      <c r="C78" s="202">
        <v>424</v>
      </c>
      <c r="D78" s="202">
        <v>495</v>
      </c>
      <c r="E78" s="202">
        <v>535</v>
      </c>
      <c r="F78" s="202">
        <v>720</v>
      </c>
      <c r="G78" s="202">
        <v>730</v>
      </c>
    </row>
    <row r="79" spans="1:7" s="199" customFormat="1" ht="11.25">
      <c r="A79" s="200">
        <v>72</v>
      </c>
      <c r="B79" s="208" t="s">
        <v>59</v>
      </c>
      <c r="C79" s="202">
        <v>262</v>
      </c>
      <c r="D79" s="202">
        <v>276</v>
      </c>
      <c r="E79" s="202">
        <v>343</v>
      </c>
      <c r="F79" s="202">
        <v>223</v>
      </c>
      <c r="G79" s="202">
        <v>294</v>
      </c>
    </row>
    <row r="80" spans="1:7" s="199" customFormat="1" ht="11.25">
      <c r="A80" s="200">
        <v>73</v>
      </c>
      <c r="B80" s="208" t="s">
        <v>60</v>
      </c>
      <c r="C80" s="202">
        <v>274</v>
      </c>
      <c r="D80" s="202">
        <v>195</v>
      </c>
      <c r="E80" s="202">
        <v>415</v>
      </c>
      <c r="F80" s="202">
        <v>438</v>
      </c>
      <c r="G80" s="202">
        <v>350</v>
      </c>
    </row>
    <row r="81" spans="1:7" s="199" customFormat="1" ht="11.25">
      <c r="A81" s="200">
        <v>74</v>
      </c>
      <c r="B81" s="208" t="s">
        <v>129</v>
      </c>
      <c r="C81" s="202">
        <v>865</v>
      </c>
      <c r="D81" s="202">
        <v>728</v>
      </c>
      <c r="E81" s="202">
        <v>650</v>
      </c>
      <c r="F81" s="202">
        <v>650</v>
      </c>
      <c r="G81" s="202">
        <v>715</v>
      </c>
    </row>
    <row r="82" spans="1:7" s="199" customFormat="1" ht="11.25">
      <c r="A82" s="200">
        <v>75</v>
      </c>
      <c r="B82" s="208" t="s">
        <v>61</v>
      </c>
      <c r="C82" s="202">
        <v>1906</v>
      </c>
      <c r="D82" s="202">
        <v>1737</v>
      </c>
      <c r="E82" s="202">
        <v>1686</v>
      </c>
      <c r="F82" s="202">
        <v>1695</v>
      </c>
      <c r="G82" s="202">
        <v>2209</v>
      </c>
    </row>
    <row r="83" spans="1:7" s="199" customFormat="1" ht="11.25">
      <c r="A83" s="200">
        <v>76</v>
      </c>
      <c r="B83" s="208" t="s">
        <v>130</v>
      </c>
      <c r="C83" s="202">
        <v>519</v>
      </c>
      <c r="D83" s="202">
        <v>479</v>
      </c>
      <c r="E83" s="202">
        <v>516</v>
      </c>
      <c r="F83" s="202">
        <v>488</v>
      </c>
      <c r="G83" s="202">
        <v>435</v>
      </c>
    </row>
    <row r="84" spans="1:7" s="199" customFormat="1" ht="11.25">
      <c r="A84" s="200">
        <v>77</v>
      </c>
      <c r="B84" s="208" t="s">
        <v>131</v>
      </c>
      <c r="C84" s="202">
        <v>3281</v>
      </c>
      <c r="D84" s="202">
        <v>4134</v>
      </c>
      <c r="E84" s="202">
        <v>3188</v>
      </c>
      <c r="F84" s="202">
        <v>3119.135802631427</v>
      </c>
      <c r="G84" s="202">
        <v>3630</v>
      </c>
    </row>
    <row r="85" spans="1:7" s="199" customFormat="1" ht="11.25">
      <c r="A85" s="200">
        <v>78</v>
      </c>
      <c r="B85" s="208" t="s">
        <v>62</v>
      </c>
      <c r="C85" s="202">
        <v>2703</v>
      </c>
      <c r="D85" s="202">
        <v>2996</v>
      </c>
      <c r="E85" s="202">
        <v>3103</v>
      </c>
      <c r="F85" s="202">
        <v>2852</v>
      </c>
      <c r="G85" s="202">
        <v>4494</v>
      </c>
    </row>
    <row r="86" spans="1:7" s="199" customFormat="1" ht="11.25">
      <c r="A86" s="200">
        <v>79</v>
      </c>
      <c r="B86" s="208" t="s">
        <v>132</v>
      </c>
      <c r="C86" s="202">
        <v>30</v>
      </c>
      <c r="D86" s="202">
        <v>27</v>
      </c>
      <c r="E86" s="202">
        <v>28</v>
      </c>
      <c r="F86" s="202">
        <v>41</v>
      </c>
      <c r="G86" s="202">
        <v>37</v>
      </c>
    </row>
    <row r="87" spans="1:7" s="199" customFormat="1" ht="11.25">
      <c r="A87" s="200">
        <v>80</v>
      </c>
      <c r="B87" s="208" t="s">
        <v>63</v>
      </c>
      <c r="C87" s="202">
        <v>214</v>
      </c>
      <c r="D87" s="202">
        <v>268</v>
      </c>
      <c r="E87" s="202">
        <v>348</v>
      </c>
      <c r="F87" s="202">
        <v>255</v>
      </c>
      <c r="G87" s="202">
        <v>318</v>
      </c>
    </row>
    <row r="88" spans="1:7" s="199" customFormat="1" ht="11.25">
      <c r="A88" s="200">
        <v>81</v>
      </c>
      <c r="B88" s="208" t="s">
        <v>64</v>
      </c>
      <c r="C88" s="202">
        <v>339</v>
      </c>
      <c r="D88" s="202">
        <v>327</v>
      </c>
      <c r="E88" s="202">
        <v>356</v>
      </c>
      <c r="F88" s="202">
        <v>364</v>
      </c>
      <c r="G88" s="202">
        <v>311</v>
      </c>
    </row>
    <row r="89" spans="1:7" s="199" customFormat="1" ht="11.25">
      <c r="A89" s="200">
        <v>82</v>
      </c>
      <c r="B89" s="208" t="s">
        <v>133</v>
      </c>
      <c r="C89" s="202">
        <v>102</v>
      </c>
      <c r="D89" s="202">
        <v>106</v>
      </c>
      <c r="E89" s="202">
        <v>160</v>
      </c>
      <c r="F89" s="202">
        <v>171</v>
      </c>
      <c r="G89" s="202">
        <v>172</v>
      </c>
    </row>
    <row r="90" spans="1:7" s="199" customFormat="1" ht="11.25">
      <c r="A90" s="200">
        <v>83</v>
      </c>
      <c r="B90" s="208" t="s">
        <v>65</v>
      </c>
      <c r="C90" s="202">
        <v>623</v>
      </c>
      <c r="D90" s="202">
        <v>832.6</v>
      </c>
      <c r="E90" s="202">
        <v>741</v>
      </c>
      <c r="F90" s="202">
        <v>764</v>
      </c>
      <c r="G90" s="202">
        <v>664</v>
      </c>
    </row>
    <row r="91" spans="1:7" s="199" customFormat="1" ht="11.25">
      <c r="A91" s="200">
        <v>84</v>
      </c>
      <c r="B91" s="208" t="s">
        <v>66</v>
      </c>
      <c r="C91" s="202">
        <v>175</v>
      </c>
      <c r="D91" s="202">
        <v>205</v>
      </c>
      <c r="E91" s="202">
        <v>202</v>
      </c>
      <c r="F91" s="202">
        <v>199</v>
      </c>
      <c r="G91" s="202">
        <v>146</v>
      </c>
    </row>
    <row r="92" spans="1:7" s="199" customFormat="1" ht="11.25">
      <c r="A92" s="200">
        <v>85</v>
      </c>
      <c r="B92" s="208" t="s">
        <v>67</v>
      </c>
      <c r="C92" s="202">
        <v>105</v>
      </c>
      <c r="D92" s="202">
        <v>110</v>
      </c>
      <c r="E92" s="202">
        <v>109</v>
      </c>
      <c r="F92" s="202">
        <v>109</v>
      </c>
      <c r="G92" s="202">
        <v>109</v>
      </c>
    </row>
    <row r="93" spans="1:7" s="199" customFormat="1" ht="11.25">
      <c r="A93" s="200">
        <v>86</v>
      </c>
      <c r="B93" s="208" t="s">
        <v>68</v>
      </c>
      <c r="C93" s="202">
        <v>193</v>
      </c>
      <c r="D93" s="202">
        <v>231</v>
      </c>
      <c r="E93" s="202">
        <v>214</v>
      </c>
      <c r="F93" s="202">
        <v>247</v>
      </c>
      <c r="G93" s="202">
        <v>201</v>
      </c>
    </row>
    <row r="94" spans="1:7" s="199" customFormat="1" ht="11.25">
      <c r="A94" s="200">
        <v>87</v>
      </c>
      <c r="B94" s="208" t="s">
        <v>134</v>
      </c>
      <c r="C94" s="202">
        <v>205</v>
      </c>
      <c r="D94" s="202">
        <v>203</v>
      </c>
      <c r="E94" s="202">
        <v>181</v>
      </c>
      <c r="F94" s="202">
        <v>170</v>
      </c>
      <c r="G94" s="202">
        <v>186</v>
      </c>
    </row>
    <row r="95" spans="1:7" s="199" customFormat="1" ht="11.25">
      <c r="A95" s="200">
        <v>88</v>
      </c>
      <c r="B95" s="208" t="s">
        <v>69</v>
      </c>
      <c r="C95" s="202">
        <v>119</v>
      </c>
      <c r="D95" s="202">
        <v>171</v>
      </c>
      <c r="E95" s="202">
        <v>137</v>
      </c>
      <c r="F95" s="202">
        <v>127</v>
      </c>
      <c r="G95" s="202">
        <v>119</v>
      </c>
    </row>
    <row r="96" spans="1:7" s="199" customFormat="1" ht="11.25">
      <c r="A96" s="200">
        <v>89</v>
      </c>
      <c r="B96" s="208" t="s">
        <v>70</v>
      </c>
      <c r="C96" s="202">
        <v>49</v>
      </c>
      <c r="D96" s="202">
        <v>80</v>
      </c>
      <c r="E96" s="202">
        <v>80</v>
      </c>
      <c r="F96" s="202">
        <v>84</v>
      </c>
      <c r="G96" s="202">
        <v>80</v>
      </c>
    </row>
    <row r="97" spans="1:7" s="199" customFormat="1" ht="11.25">
      <c r="A97" s="200">
        <v>90</v>
      </c>
      <c r="B97" s="208" t="s">
        <v>71</v>
      </c>
      <c r="C97" s="202">
        <v>149</v>
      </c>
      <c r="D97" s="202">
        <v>147.9</v>
      </c>
      <c r="E97" s="202">
        <v>138</v>
      </c>
      <c r="F97" s="202">
        <v>137</v>
      </c>
      <c r="G97" s="202">
        <v>138</v>
      </c>
    </row>
    <row r="98" spans="1:7" s="199" customFormat="1" ht="11.25">
      <c r="A98" s="200">
        <v>91</v>
      </c>
      <c r="B98" s="208" t="s">
        <v>72</v>
      </c>
      <c r="C98" s="202">
        <v>3460</v>
      </c>
      <c r="D98" s="202">
        <v>3725</v>
      </c>
      <c r="E98" s="202">
        <v>3692</v>
      </c>
      <c r="F98" s="202">
        <v>3692</v>
      </c>
      <c r="G98" s="202">
        <v>3564</v>
      </c>
    </row>
    <row r="99" spans="1:7" s="199" customFormat="1" ht="11.25">
      <c r="A99" s="200">
        <v>92</v>
      </c>
      <c r="B99" s="208" t="s">
        <v>135</v>
      </c>
      <c r="C99" s="202">
        <v>3323</v>
      </c>
      <c r="D99" s="202">
        <v>3107.7</v>
      </c>
      <c r="E99" s="202">
        <v>3278</v>
      </c>
      <c r="F99" s="202">
        <v>3303</v>
      </c>
      <c r="G99" s="202">
        <v>2344</v>
      </c>
    </row>
    <row r="100" spans="1:7" s="199" customFormat="1" ht="11.25">
      <c r="A100" s="200">
        <v>93</v>
      </c>
      <c r="B100" s="208" t="s">
        <v>136</v>
      </c>
      <c r="C100" s="202">
        <v>1454</v>
      </c>
      <c r="D100" s="202">
        <v>1467</v>
      </c>
      <c r="E100" s="202">
        <v>1518</v>
      </c>
      <c r="F100" s="202">
        <v>1497</v>
      </c>
      <c r="G100" s="202">
        <v>1683</v>
      </c>
    </row>
    <row r="101" spans="1:7" s="199" customFormat="1" ht="11.25">
      <c r="A101" s="200">
        <v>94</v>
      </c>
      <c r="B101" s="208" t="s">
        <v>137</v>
      </c>
      <c r="C101" s="202">
        <v>1345</v>
      </c>
      <c r="D101" s="202">
        <v>1321</v>
      </c>
      <c r="E101" s="202">
        <v>1484</v>
      </c>
      <c r="F101" s="202">
        <v>1476</v>
      </c>
      <c r="G101" s="202">
        <v>1546</v>
      </c>
    </row>
    <row r="102" spans="1:7" s="199" customFormat="1" ht="11.25">
      <c r="A102" s="204">
        <v>95</v>
      </c>
      <c r="B102" s="213" t="s">
        <v>138</v>
      </c>
      <c r="C102" s="206">
        <v>2734</v>
      </c>
      <c r="D102" s="206">
        <v>3162</v>
      </c>
      <c r="E102" s="206">
        <v>3251</v>
      </c>
      <c r="F102" s="206">
        <v>3244</v>
      </c>
      <c r="G102" s="206">
        <v>4294</v>
      </c>
    </row>
    <row r="103" spans="1:7" s="199" customFormat="1" ht="11.25">
      <c r="A103" s="200">
        <v>971</v>
      </c>
      <c r="B103" s="208" t="s">
        <v>73</v>
      </c>
      <c r="C103" s="202">
        <v>0</v>
      </c>
      <c r="D103" s="202">
        <v>0</v>
      </c>
      <c r="E103" s="202">
        <v>0</v>
      </c>
      <c r="F103" s="202">
        <v>0</v>
      </c>
      <c r="G103" s="202">
        <v>0</v>
      </c>
    </row>
    <row r="104" spans="1:7" s="199" customFormat="1" ht="11.25">
      <c r="A104" s="200">
        <v>972</v>
      </c>
      <c r="B104" s="208" t="s">
        <v>74</v>
      </c>
      <c r="C104" s="202">
        <v>0</v>
      </c>
      <c r="D104" s="202">
        <v>0</v>
      </c>
      <c r="E104" s="202">
        <v>0</v>
      </c>
      <c r="F104" s="202">
        <v>22</v>
      </c>
      <c r="G104" s="202">
        <v>25</v>
      </c>
    </row>
    <row r="105" spans="1:7" s="199" customFormat="1" ht="11.25">
      <c r="A105" s="200">
        <v>973</v>
      </c>
      <c r="B105" s="208" t="s">
        <v>139</v>
      </c>
      <c r="C105" s="202">
        <v>55</v>
      </c>
      <c r="D105" s="202">
        <v>45</v>
      </c>
      <c r="E105" s="202">
        <v>43</v>
      </c>
      <c r="F105" s="202">
        <v>43</v>
      </c>
      <c r="G105" s="202">
        <v>80</v>
      </c>
    </row>
    <row r="106" spans="1:7" s="199" customFormat="1" ht="11.25">
      <c r="A106" s="204">
        <v>974</v>
      </c>
      <c r="B106" s="213" t="s">
        <v>75</v>
      </c>
      <c r="C106" s="206">
        <v>110</v>
      </c>
      <c r="D106" s="206">
        <v>110</v>
      </c>
      <c r="E106" s="206">
        <v>146</v>
      </c>
      <c r="F106" s="206">
        <v>116</v>
      </c>
      <c r="G106" s="206">
        <v>116</v>
      </c>
    </row>
    <row r="107" spans="1:7" s="199" customFormat="1" ht="11.25">
      <c r="A107" s="207"/>
      <c r="B107" s="208"/>
      <c r="C107" s="209"/>
      <c r="D107" s="209"/>
      <c r="E107" s="209"/>
      <c r="F107" s="209"/>
      <c r="G107" s="209"/>
    </row>
    <row r="108" spans="1:7" s="199" customFormat="1" ht="11.25">
      <c r="A108" s="214" t="s">
        <v>163</v>
      </c>
      <c r="B108" s="215"/>
      <c r="C108" s="212">
        <f>SUM(C4:C56)+SUM(C60:C102)</f>
        <v>56472</v>
      </c>
      <c r="D108" s="212">
        <f>SUM(D4:D56)+SUM(D60:D102)</f>
        <v>58402</v>
      </c>
      <c r="E108" s="212">
        <f>SUM(E4:E56)+SUM(E60:E102)</f>
        <v>59552</v>
      </c>
      <c r="F108" s="212">
        <f>SUM(F4:F56)+SUM(F60:F102)</f>
        <v>59719.13580263143</v>
      </c>
      <c r="G108" s="212">
        <f>SUM(G4:G56)+SUM(G60:G102)</f>
        <v>59922</v>
      </c>
    </row>
    <row r="109" spans="1:7" s="199" customFormat="1" ht="11.25">
      <c r="A109" s="251" t="s">
        <v>164</v>
      </c>
      <c r="B109" s="203"/>
      <c r="C109" s="202">
        <f>SUM(C103:C106)</f>
        <v>165</v>
      </c>
      <c r="D109" s="202">
        <f>SUM(D103:D106)</f>
        <v>155</v>
      </c>
      <c r="E109" s="202">
        <f>SUM(E103:E106)</f>
        <v>189</v>
      </c>
      <c r="F109" s="202">
        <f>SUM(F103:F106)</f>
        <v>181</v>
      </c>
      <c r="G109" s="202">
        <f>SUM(G103:G106)</f>
        <v>221</v>
      </c>
    </row>
    <row r="110" spans="1:7" s="199" customFormat="1" ht="11.25">
      <c r="A110" s="218" t="s">
        <v>165</v>
      </c>
      <c r="B110" s="219"/>
      <c r="C110" s="206">
        <f>SUM(C108:C109)</f>
        <v>56637</v>
      </c>
      <c r="D110" s="206">
        <f>SUM(D108:D109)</f>
        <v>58557</v>
      </c>
      <c r="E110" s="206">
        <f>SUM(E108:E109)</f>
        <v>59741</v>
      </c>
      <c r="F110" s="206">
        <f>SUM(F108:F109)</f>
        <v>59900.13580263143</v>
      </c>
      <c r="G110" s="206">
        <f>SUM(G108:G109)</f>
        <v>60143</v>
      </c>
    </row>
    <row r="111" spans="3:7" s="199" customFormat="1" ht="11.25">
      <c r="C111" s="220"/>
      <c r="D111" s="220"/>
      <c r="E111" s="220"/>
      <c r="F111" s="220"/>
      <c r="G111" s="220"/>
    </row>
  </sheetData>
  <sheetProtection/>
  <mergeCells count="3">
    <mergeCell ref="A3:B3"/>
    <mergeCell ref="A59:B59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108:G10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8515625" style="255" customWidth="1"/>
    <col min="2" max="2" width="8.00390625" style="255" customWidth="1"/>
    <col min="3" max="6" width="8.8515625" style="255" customWidth="1"/>
    <col min="7" max="7" width="9.421875" style="255" customWidth="1"/>
    <col min="8" max="16384" width="11.421875" style="255" customWidth="1"/>
  </cols>
  <sheetData>
    <row r="1" spans="1:8" s="281" customFormat="1" ht="11.25">
      <c r="A1" s="534" t="s">
        <v>233</v>
      </c>
      <c r="B1" s="534"/>
      <c r="C1" s="534"/>
      <c r="D1" s="534"/>
      <c r="E1" s="534"/>
      <c r="F1" s="534"/>
      <c r="G1" s="534"/>
      <c r="H1" s="534"/>
    </row>
    <row r="2" spans="1:8" ht="11.25">
      <c r="A2" s="282"/>
      <c r="B2" s="280"/>
      <c r="C2" s="280"/>
      <c r="D2" s="280"/>
      <c r="E2" s="280"/>
      <c r="F2" s="280"/>
      <c r="G2" s="280"/>
      <c r="H2" s="280"/>
    </row>
    <row r="3" spans="1:8" ht="52.5" customHeight="1">
      <c r="A3" s="525" t="s">
        <v>234</v>
      </c>
      <c r="B3" s="532" t="s">
        <v>235</v>
      </c>
      <c r="C3" s="532"/>
      <c r="D3" s="532"/>
      <c r="E3" s="532"/>
      <c r="F3" s="532"/>
      <c r="G3" s="257" t="s">
        <v>210</v>
      </c>
      <c r="H3" s="257" t="s">
        <v>211</v>
      </c>
    </row>
    <row r="4" spans="1:8" ht="19.5" customHeight="1">
      <c r="A4" s="533"/>
      <c r="B4" s="284">
        <v>2002</v>
      </c>
      <c r="C4" s="342">
        <v>2003</v>
      </c>
      <c r="D4" s="284">
        <v>2004</v>
      </c>
      <c r="E4" s="284">
        <v>2005</v>
      </c>
      <c r="F4" s="284">
        <v>2006</v>
      </c>
      <c r="G4" s="284" t="s">
        <v>212</v>
      </c>
      <c r="H4" s="284" t="s">
        <v>213</v>
      </c>
    </row>
    <row r="5" spans="1:8" s="263" customFormat="1" ht="0.75" customHeight="1">
      <c r="A5" s="343"/>
      <c r="B5" s="344"/>
      <c r="C5" s="345"/>
      <c r="D5" s="345"/>
      <c r="E5" s="345"/>
      <c r="F5" s="345"/>
      <c r="G5" s="346"/>
      <c r="H5" s="347"/>
    </row>
    <row r="6" spans="1:8" s="263" customFormat="1" ht="13.5" customHeight="1">
      <c r="A6" s="348" t="s">
        <v>245</v>
      </c>
      <c r="B6" s="349">
        <v>144923</v>
      </c>
      <c r="C6" s="350">
        <v>143312</v>
      </c>
      <c r="D6" s="349">
        <v>142144</v>
      </c>
      <c r="E6" s="350">
        <v>144509.50230203164</v>
      </c>
      <c r="F6" s="349">
        <v>148071</v>
      </c>
      <c r="G6" s="351">
        <f>100*(F6/E6-1)</f>
        <v>2.4645422212614454</v>
      </c>
      <c r="H6" s="352">
        <f>100*(POWER(F6/B6,0.25)-1)</f>
        <v>0.5386787237126267</v>
      </c>
    </row>
    <row r="7" spans="1:8" s="263" customFormat="1" ht="13.5" customHeight="1">
      <c r="A7" s="353" t="s">
        <v>215</v>
      </c>
      <c r="B7" s="293">
        <v>93256</v>
      </c>
      <c r="C7" s="354">
        <v>92555</v>
      </c>
      <c r="D7" s="293">
        <v>88520</v>
      </c>
      <c r="E7" s="354">
        <v>84151.50230203164</v>
      </c>
      <c r="F7" s="293">
        <v>79041</v>
      </c>
      <c r="G7" s="355">
        <f aca="true" t="shared" si="0" ref="G7:G27">100*(F7/E7-1)</f>
        <v>-6.072978095731829</v>
      </c>
      <c r="H7" s="356">
        <f aca="true" t="shared" si="1" ref="H7:H27">100*(POWER(F7/B7,0.25)-1)</f>
        <v>-4.050236043871369</v>
      </c>
    </row>
    <row r="8" spans="1:8" s="263" customFormat="1" ht="13.5" customHeight="1">
      <c r="A8" s="357" t="s">
        <v>216</v>
      </c>
      <c r="B8" s="293">
        <v>14783</v>
      </c>
      <c r="C8" s="354">
        <v>11598</v>
      </c>
      <c r="D8" s="293">
        <v>12300</v>
      </c>
      <c r="E8" s="354">
        <v>11708</v>
      </c>
      <c r="F8" s="293">
        <v>11189</v>
      </c>
      <c r="G8" s="355">
        <f t="shared" si="0"/>
        <v>-4.432866416125725</v>
      </c>
      <c r="H8" s="356">
        <f t="shared" si="1"/>
        <v>-6.726736101388376</v>
      </c>
    </row>
    <row r="9" spans="1:8" s="263" customFormat="1" ht="13.5" customHeight="1">
      <c r="A9" s="331" t="s">
        <v>217</v>
      </c>
      <c r="B9" s="293">
        <v>3474</v>
      </c>
      <c r="C9" s="354">
        <v>3389</v>
      </c>
      <c r="D9" s="293">
        <v>2932</v>
      </c>
      <c r="E9" s="354">
        <v>2788</v>
      </c>
      <c r="F9" s="293">
        <v>2595</v>
      </c>
      <c r="G9" s="355">
        <f t="shared" si="0"/>
        <v>-6.922525107604017</v>
      </c>
      <c r="H9" s="356">
        <f t="shared" si="1"/>
        <v>-7.03341307801475</v>
      </c>
    </row>
    <row r="10" spans="1:8" s="263" customFormat="1" ht="13.5" customHeight="1">
      <c r="A10" s="358" t="s">
        <v>236</v>
      </c>
      <c r="B10" s="359">
        <v>33410</v>
      </c>
      <c r="C10" s="360">
        <v>35770</v>
      </c>
      <c r="D10" s="359">
        <v>38392</v>
      </c>
      <c r="E10" s="360">
        <v>45862</v>
      </c>
      <c r="F10" s="359">
        <v>55246</v>
      </c>
      <c r="G10" s="361">
        <f t="shared" si="0"/>
        <v>20.461384152457374</v>
      </c>
      <c r="H10" s="362">
        <f t="shared" si="1"/>
        <v>13.39818170216538</v>
      </c>
    </row>
    <row r="11" spans="1:8" s="263" customFormat="1" ht="0.75" customHeight="1">
      <c r="A11" s="327"/>
      <c r="B11" s="287"/>
      <c r="C11" s="363"/>
      <c r="D11" s="287"/>
      <c r="E11" s="363"/>
      <c r="F11" s="287"/>
      <c r="G11" s="364"/>
      <c r="H11" s="365"/>
    </row>
    <row r="12" spans="1:8" s="263" customFormat="1" ht="13.5" customHeight="1">
      <c r="A12" s="327" t="s">
        <v>246</v>
      </c>
      <c r="B12" s="290">
        <v>69905</v>
      </c>
      <c r="C12" s="366">
        <v>68427</v>
      </c>
      <c r="D12" s="290">
        <v>62863</v>
      </c>
      <c r="E12" s="366">
        <v>56754.253245182845</v>
      </c>
      <c r="F12" s="290">
        <v>55881.00325939244</v>
      </c>
      <c r="G12" s="364">
        <f t="shared" si="0"/>
        <v>-1.5386511774155398</v>
      </c>
      <c r="H12" s="365">
        <f t="shared" si="1"/>
        <v>-5.444022498548073</v>
      </c>
    </row>
    <row r="13" spans="1:8" s="263" customFormat="1" ht="13.5" customHeight="1">
      <c r="A13" s="353" t="s">
        <v>6</v>
      </c>
      <c r="B13" s="293">
        <v>48816</v>
      </c>
      <c r="C13" s="354">
        <v>47767</v>
      </c>
      <c r="D13" s="293">
        <v>43871</v>
      </c>
      <c r="E13" s="354">
        <v>39395</v>
      </c>
      <c r="F13" s="293">
        <v>37104</v>
      </c>
      <c r="G13" s="355">
        <f t="shared" si="0"/>
        <v>-5.815458814570373</v>
      </c>
      <c r="H13" s="356">
        <f t="shared" si="1"/>
        <v>-6.628435607374216</v>
      </c>
    </row>
    <row r="14" spans="1:8" s="263" customFormat="1" ht="13.5" customHeight="1">
      <c r="A14" s="367" t="s">
        <v>4</v>
      </c>
      <c r="B14" s="293">
        <v>2820</v>
      </c>
      <c r="C14" s="354">
        <v>2735</v>
      </c>
      <c r="D14" s="293">
        <v>2009</v>
      </c>
      <c r="E14" s="354">
        <v>1906.5083877850147</v>
      </c>
      <c r="F14" s="293">
        <v>1690</v>
      </c>
      <c r="G14" s="355">
        <f t="shared" si="0"/>
        <v>-11.35627774691066</v>
      </c>
      <c r="H14" s="356">
        <f t="shared" si="1"/>
        <v>-12.014845887045366</v>
      </c>
    </row>
    <row r="15" spans="1:8" s="263" customFormat="1" ht="13.5" customHeight="1">
      <c r="A15" s="367" t="s">
        <v>236</v>
      </c>
      <c r="B15" s="293">
        <v>18269</v>
      </c>
      <c r="C15" s="354">
        <v>17925</v>
      </c>
      <c r="D15" s="293">
        <v>16983</v>
      </c>
      <c r="E15" s="354">
        <v>15452.744857397829</v>
      </c>
      <c r="F15" s="293">
        <v>17087.00325939244</v>
      </c>
      <c r="G15" s="355">
        <f t="shared" si="0"/>
        <v>10.57584537294829</v>
      </c>
      <c r="H15" s="356">
        <f t="shared" si="1"/>
        <v>-1.6582841270354698</v>
      </c>
    </row>
    <row r="16" spans="1:8" s="263" customFormat="1" ht="0.75" customHeight="1">
      <c r="A16" s="368"/>
      <c r="B16" s="287"/>
      <c r="C16" s="363"/>
      <c r="D16" s="287"/>
      <c r="E16" s="363"/>
      <c r="F16" s="287"/>
      <c r="G16" s="364"/>
      <c r="H16" s="365"/>
    </row>
    <row r="17" spans="1:8" s="263" customFormat="1" ht="13.5" customHeight="1">
      <c r="A17" s="323" t="s">
        <v>218</v>
      </c>
      <c r="B17" s="349">
        <v>9659</v>
      </c>
      <c r="C17" s="350">
        <v>9138</v>
      </c>
      <c r="D17" s="349">
        <v>8862</v>
      </c>
      <c r="E17" s="350">
        <v>8566</v>
      </c>
      <c r="F17" s="349">
        <v>7834</v>
      </c>
      <c r="G17" s="351">
        <f t="shared" si="0"/>
        <v>-8.54541209432641</v>
      </c>
      <c r="H17" s="352">
        <f t="shared" si="1"/>
        <v>-5.100734676530793</v>
      </c>
    </row>
    <row r="18" spans="1:8" s="263" customFormat="1" ht="13.5" customHeight="1">
      <c r="A18" s="331" t="s">
        <v>237</v>
      </c>
      <c r="B18" s="302">
        <v>9098</v>
      </c>
      <c r="C18" s="262">
        <v>8422</v>
      </c>
      <c r="D18" s="302">
        <v>8119</v>
      </c>
      <c r="E18" s="262">
        <v>7808</v>
      </c>
      <c r="F18" s="302">
        <v>7601</v>
      </c>
      <c r="G18" s="355">
        <f t="shared" si="0"/>
        <v>-2.651127049180324</v>
      </c>
      <c r="H18" s="356">
        <f t="shared" si="1"/>
        <v>-4.394869197720263</v>
      </c>
    </row>
    <row r="19" spans="1:8" s="263" customFormat="1" ht="13.5" customHeight="1">
      <c r="A19" s="358" t="s">
        <v>238</v>
      </c>
      <c r="B19" s="369">
        <v>561</v>
      </c>
      <c r="C19" s="370">
        <v>716</v>
      </c>
      <c r="D19" s="369">
        <v>743</v>
      </c>
      <c r="E19" s="370">
        <v>758</v>
      </c>
      <c r="F19" s="369">
        <v>233</v>
      </c>
      <c r="G19" s="361">
        <f t="shared" si="0"/>
        <v>-69.26121372031662</v>
      </c>
      <c r="H19" s="362">
        <f t="shared" si="1"/>
        <v>-19.721681922984814</v>
      </c>
    </row>
    <row r="20" spans="1:8" s="263" customFormat="1" ht="0.75" customHeight="1">
      <c r="A20" s="327"/>
      <c r="B20" s="287"/>
      <c r="C20" s="363"/>
      <c r="D20" s="287"/>
      <c r="E20" s="363"/>
      <c r="F20" s="287"/>
      <c r="G20" s="364"/>
      <c r="H20" s="365"/>
    </row>
    <row r="21" spans="1:8" s="263" customFormat="1" ht="13.5" customHeight="1">
      <c r="A21" s="371" t="s">
        <v>239</v>
      </c>
      <c r="B21" s="299">
        <v>12609</v>
      </c>
      <c r="C21" s="372">
        <v>20025</v>
      </c>
      <c r="D21" s="299">
        <v>33244</v>
      </c>
      <c r="E21" s="372">
        <v>46891</v>
      </c>
      <c r="F21" s="299">
        <v>52210</v>
      </c>
      <c r="G21" s="373">
        <f t="shared" si="0"/>
        <v>11.343328143993524</v>
      </c>
      <c r="H21" s="374">
        <f t="shared" si="1"/>
        <v>42.64884582514903</v>
      </c>
    </row>
    <row r="22" spans="1:8" s="263" customFormat="1" ht="18" customHeight="1">
      <c r="A22" s="375" t="s">
        <v>220</v>
      </c>
      <c r="B22" s="305">
        <v>237096</v>
      </c>
      <c r="C22" s="376">
        <v>240902</v>
      </c>
      <c r="D22" s="305">
        <v>247113</v>
      </c>
      <c r="E22" s="376">
        <v>256720.75554721447</v>
      </c>
      <c r="F22" s="305">
        <v>263996.00325939246</v>
      </c>
      <c r="G22" s="377">
        <f t="shared" si="0"/>
        <v>2.8339148880542897</v>
      </c>
      <c r="H22" s="378">
        <f t="shared" si="1"/>
        <v>2.723138802344738</v>
      </c>
    </row>
    <row r="23" spans="1:8" s="263" customFormat="1" ht="0.75" customHeight="1">
      <c r="A23" s="368"/>
      <c r="B23" s="266"/>
      <c r="C23" s="308"/>
      <c r="D23" s="266"/>
      <c r="E23" s="308"/>
      <c r="F23" s="266"/>
      <c r="G23" s="364"/>
      <c r="H23" s="365"/>
    </row>
    <row r="24" spans="1:8" s="263" customFormat="1" ht="13.5" customHeight="1">
      <c r="A24" s="379" t="s">
        <v>221</v>
      </c>
      <c r="B24" s="302"/>
      <c r="C24" s="262"/>
      <c r="D24" s="302"/>
      <c r="E24" s="262"/>
      <c r="F24" s="302"/>
      <c r="G24" s="364"/>
      <c r="H24" s="365"/>
    </row>
    <row r="25" spans="1:8" s="263" customFormat="1" ht="13.5" customHeight="1">
      <c r="A25" s="380" t="s">
        <v>240</v>
      </c>
      <c r="B25" s="302">
        <v>62274.50065484576</v>
      </c>
      <c r="C25" s="262">
        <v>62192</v>
      </c>
      <c r="D25" s="302">
        <v>62449</v>
      </c>
      <c r="E25" s="262">
        <v>62153</v>
      </c>
      <c r="F25" s="302">
        <v>62381</v>
      </c>
      <c r="G25" s="355">
        <f t="shared" si="0"/>
        <v>0.3668366772319853</v>
      </c>
      <c r="H25" s="356">
        <f t="shared" si="1"/>
        <v>0.04272660278454854</v>
      </c>
    </row>
    <row r="26" spans="1:8" s="263" customFormat="1" ht="13.5" customHeight="1">
      <c r="A26" s="331" t="s">
        <v>241</v>
      </c>
      <c r="B26" s="293">
        <v>59268</v>
      </c>
      <c r="C26" s="354">
        <v>58402</v>
      </c>
      <c r="D26" s="293">
        <v>59552</v>
      </c>
      <c r="E26" s="354">
        <v>59719.13580263143</v>
      </c>
      <c r="F26" s="293">
        <v>59922</v>
      </c>
      <c r="G26" s="355">
        <f t="shared" si="0"/>
        <v>0.33969714169848064</v>
      </c>
      <c r="H26" s="356">
        <f t="shared" si="1"/>
        <v>0.27473132529136635</v>
      </c>
    </row>
    <row r="27" spans="1:8" s="263" customFormat="1" ht="24" customHeight="1">
      <c r="A27" s="381" t="s">
        <v>242</v>
      </c>
      <c r="B27" s="359">
        <v>24156</v>
      </c>
      <c r="C27" s="360">
        <v>23749</v>
      </c>
      <c r="D27" s="359">
        <v>23858</v>
      </c>
      <c r="E27" s="360">
        <v>24332.979468681187</v>
      </c>
      <c r="F27" s="359">
        <v>24343</v>
      </c>
      <c r="G27" s="361">
        <f t="shared" si="0"/>
        <v>0.04118086456166292</v>
      </c>
      <c r="H27" s="362">
        <f t="shared" si="1"/>
        <v>0.1929743919266924</v>
      </c>
    </row>
    <row r="28" spans="1:8" ht="15.75" customHeight="1">
      <c r="A28" s="382" t="s">
        <v>243</v>
      </c>
      <c r="B28" s="313"/>
      <c r="C28" s="313"/>
      <c r="D28" s="313"/>
      <c r="E28" s="313"/>
      <c r="F28" s="313"/>
      <c r="G28" s="313"/>
      <c r="H28" s="313"/>
    </row>
    <row r="29" spans="1:8" ht="15.75" customHeight="1">
      <c r="A29" s="383" t="s">
        <v>244</v>
      </c>
      <c r="B29" s="317"/>
      <c r="C29" s="317"/>
      <c r="D29" s="317"/>
      <c r="E29" s="317"/>
      <c r="F29" s="317"/>
      <c r="G29" s="317"/>
      <c r="H29" s="317"/>
    </row>
    <row r="30" spans="1:8" ht="13.5" customHeight="1">
      <c r="A30" s="384" t="s">
        <v>205</v>
      </c>
      <c r="B30" s="385"/>
      <c r="C30" s="385"/>
      <c r="D30" s="385"/>
      <c r="E30" s="385"/>
      <c r="F30" s="385"/>
      <c r="G30" s="385"/>
      <c r="H30" s="385"/>
    </row>
    <row r="31" spans="1:8" ht="11.25">
      <c r="A31" s="276" t="s">
        <v>223</v>
      </c>
      <c r="B31" s="317"/>
      <c r="C31" s="317"/>
      <c r="D31" s="317"/>
      <c r="E31" s="317"/>
      <c r="F31" s="317"/>
      <c r="G31" s="317"/>
      <c r="H31" s="317"/>
    </row>
    <row r="32" spans="2:6" ht="11.25">
      <c r="B32" s="386"/>
      <c r="C32" s="386"/>
      <c r="D32" s="386"/>
      <c r="E32" s="386"/>
      <c r="F32" s="386"/>
    </row>
    <row r="33" spans="2:7" ht="11.25">
      <c r="B33" s="387"/>
      <c r="C33" s="387"/>
      <c r="D33" s="387"/>
      <c r="E33" s="387"/>
      <c r="F33" s="387"/>
      <c r="G33" s="388"/>
    </row>
    <row r="34" ht="11.25">
      <c r="A34" s="275"/>
    </row>
    <row r="35" ht="11.25">
      <c r="A35" s="320"/>
    </row>
  </sheetData>
  <sheetProtection/>
  <mergeCells count="3">
    <mergeCell ref="B3:F3"/>
    <mergeCell ref="A3:A4"/>
    <mergeCell ref="A1:H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43" customWidth="1"/>
    <col min="2" max="2" width="20.57421875" style="443" customWidth="1"/>
    <col min="3" max="3" width="12.7109375" style="443" customWidth="1"/>
    <col min="4" max="4" width="12.140625" style="443" customWidth="1"/>
    <col min="5" max="5" width="12.00390625" style="443" customWidth="1"/>
    <col min="6" max="6" width="9.7109375" style="443" customWidth="1"/>
    <col min="7" max="7" width="3.00390625" style="443" customWidth="1"/>
    <col min="8" max="16384" width="11.421875" style="443" customWidth="1"/>
  </cols>
  <sheetData>
    <row r="1" s="440" customFormat="1" ht="11.25">
      <c r="A1" s="440" t="s">
        <v>257</v>
      </c>
    </row>
    <row r="3" spans="1:7" ht="66" customHeight="1">
      <c r="A3" s="457" t="s">
        <v>258</v>
      </c>
      <c r="B3" s="456" t="s">
        <v>259</v>
      </c>
      <c r="C3" s="441" t="s">
        <v>260</v>
      </c>
      <c r="D3" s="442" t="s">
        <v>261</v>
      </c>
      <c r="E3" s="441" t="s">
        <v>262</v>
      </c>
      <c r="G3" s="444"/>
    </row>
    <row r="4" spans="1:7" ht="11.25">
      <c r="A4" s="445">
        <v>1</v>
      </c>
      <c r="B4" s="446" t="s">
        <v>263</v>
      </c>
      <c r="C4" s="447">
        <v>22315</v>
      </c>
      <c r="D4" s="448">
        <v>1581</v>
      </c>
      <c r="E4" s="449">
        <v>7.084920457091642</v>
      </c>
      <c r="G4" s="388"/>
    </row>
    <row r="5" spans="1:5" ht="11.25">
      <c r="A5" s="445">
        <v>2</v>
      </c>
      <c r="B5" s="446" t="s">
        <v>264</v>
      </c>
      <c r="C5" s="447">
        <v>20579</v>
      </c>
      <c r="D5" s="447">
        <v>369</v>
      </c>
      <c r="E5" s="449">
        <v>1.793090043247971</v>
      </c>
    </row>
    <row r="6" spans="1:5" ht="11.25">
      <c r="A6" s="445">
        <v>3</v>
      </c>
      <c r="B6" s="446" t="s">
        <v>265</v>
      </c>
      <c r="C6" s="447">
        <v>10310</v>
      </c>
      <c r="D6" s="447">
        <v>520</v>
      </c>
      <c r="E6" s="449">
        <v>5.04364694471387</v>
      </c>
    </row>
    <row r="7" spans="1:5" ht="11.25">
      <c r="A7" s="445">
        <v>4</v>
      </c>
      <c r="B7" s="446" t="s">
        <v>266</v>
      </c>
      <c r="C7" s="447">
        <v>4811</v>
      </c>
      <c r="D7" s="447">
        <v>825</v>
      </c>
      <c r="E7" s="449">
        <v>17.148202036998544</v>
      </c>
    </row>
    <row r="8" spans="1:7" ht="11.25">
      <c r="A8" s="445">
        <v>5</v>
      </c>
      <c r="B8" s="446" t="s">
        <v>267</v>
      </c>
      <c r="C8" s="447">
        <v>4338</v>
      </c>
      <c r="D8" s="447">
        <v>614</v>
      </c>
      <c r="E8" s="449">
        <v>14.153988012909174</v>
      </c>
      <c r="G8" s="388"/>
    </row>
    <row r="9" spans="1:5" ht="11.25">
      <c r="A9" s="445">
        <v>6</v>
      </c>
      <c r="B9" s="446" t="s">
        <v>268</v>
      </c>
      <c r="C9" s="447">
        <v>34111</v>
      </c>
      <c r="D9" s="447">
        <v>5196</v>
      </c>
      <c r="E9" s="449">
        <v>15.232622907566473</v>
      </c>
    </row>
    <row r="10" spans="1:5" ht="11.25">
      <c r="A10" s="445">
        <v>7</v>
      </c>
      <c r="B10" s="446" t="s">
        <v>269</v>
      </c>
      <c r="C10" s="447">
        <v>10452</v>
      </c>
      <c r="D10" s="447">
        <v>791</v>
      </c>
      <c r="E10" s="449">
        <v>7.567929582854956</v>
      </c>
    </row>
    <row r="11" spans="1:5" ht="11.25">
      <c r="A11" s="445">
        <v>8</v>
      </c>
      <c r="B11" s="446" t="s">
        <v>270</v>
      </c>
      <c r="C11" s="447">
        <v>10467</v>
      </c>
      <c r="D11" s="447">
        <v>532</v>
      </c>
      <c r="E11" s="449">
        <v>5.082640680233114</v>
      </c>
    </row>
    <row r="12" spans="1:5" ht="11.25">
      <c r="A12" s="445">
        <v>9</v>
      </c>
      <c r="B12" s="446" t="s">
        <v>271</v>
      </c>
      <c r="C12" s="447">
        <v>4486</v>
      </c>
      <c r="D12" s="447">
        <v>344</v>
      </c>
      <c r="E12" s="449">
        <v>7.6683013820775745</v>
      </c>
    </row>
    <row r="13" spans="1:5" ht="11.25">
      <c r="A13" s="445">
        <v>10</v>
      </c>
      <c r="B13" s="446" t="s">
        <v>272</v>
      </c>
      <c r="C13" s="447">
        <v>10707</v>
      </c>
      <c r="D13" s="447">
        <v>783</v>
      </c>
      <c r="E13" s="449">
        <v>7.312972821518633</v>
      </c>
    </row>
    <row r="14" spans="1:5" ht="11.25">
      <c r="A14" s="445">
        <v>11</v>
      </c>
      <c r="B14" s="446" t="s">
        <v>273</v>
      </c>
      <c r="C14" s="447">
        <v>10752</v>
      </c>
      <c r="D14" s="447">
        <v>937</v>
      </c>
      <c r="E14" s="449">
        <v>8.714657738095239</v>
      </c>
    </row>
    <row r="15" spans="1:5" ht="11.25">
      <c r="A15" s="445">
        <v>12</v>
      </c>
      <c r="B15" s="446" t="s">
        <v>274</v>
      </c>
      <c r="C15" s="447">
        <v>8250</v>
      </c>
      <c r="D15" s="447">
        <v>675</v>
      </c>
      <c r="E15" s="449">
        <v>8.181818181818182</v>
      </c>
    </row>
    <row r="16" spans="1:5" ht="11.25">
      <c r="A16" s="445">
        <v>13</v>
      </c>
      <c r="B16" s="446" t="s">
        <v>275</v>
      </c>
      <c r="C16" s="447">
        <v>71700</v>
      </c>
      <c r="D16" s="447">
        <v>11287</v>
      </c>
      <c r="E16" s="449">
        <v>15.741980474198048</v>
      </c>
    </row>
    <row r="17" spans="1:5" ht="11.25">
      <c r="A17" s="445">
        <v>14</v>
      </c>
      <c r="B17" s="446" t="s">
        <v>276</v>
      </c>
      <c r="C17" s="447">
        <v>24724</v>
      </c>
      <c r="D17" s="447">
        <v>1642</v>
      </c>
      <c r="E17" s="449">
        <v>6.6413201747290085</v>
      </c>
    </row>
    <row r="18" spans="1:5" ht="11.25">
      <c r="A18" s="445">
        <v>15</v>
      </c>
      <c r="B18" s="446" t="s">
        <v>277</v>
      </c>
      <c r="C18" s="447">
        <v>4259</v>
      </c>
      <c r="D18" s="447">
        <v>261</v>
      </c>
      <c r="E18" s="449">
        <v>6.128199107771777</v>
      </c>
    </row>
    <row r="19" spans="1:5" ht="11.25">
      <c r="A19" s="445">
        <v>16</v>
      </c>
      <c r="B19" s="446" t="s">
        <v>278</v>
      </c>
      <c r="C19" s="447">
        <v>10678</v>
      </c>
      <c r="D19" s="447">
        <v>993</v>
      </c>
      <c r="E19" s="449">
        <v>9.299494287319723</v>
      </c>
    </row>
    <row r="20" spans="1:5" ht="11.25">
      <c r="A20" s="445">
        <v>17</v>
      </c>
      <c r="B20" s="446" t="s">
        <v>279</v>
      </c>
      <c r="C20" s="447">
        <v>18580</v>
      </c>
      <c r="D20" s="447">
        <v>1440</v>
      </c>
      <c r="E20" s="449">
        <v>7.750269106566201</v>
      </c>
    </row>
    <row r="21" spans="1:5" ht="11.25">
      <c r="A21" s="445">
        <v>18</v>
      </c>
      <c r="B21" s="446" t="s">
        <v>280</v>
      </c>
      <c r="C21" s="447">
        <v>10161</v>
      </c>
      <c r="D21" s="447">
        <v>564</v>
      </c>
      <c r="E21" s="449">
        <v>5.550634780041334</v>
      </c>
    </row>
    <row r="22" spans="1:5" ht="11.25">
      <c r="A22" s="445">
        <v>19</v>
      </c>
      <c r="B22" s="446" t="s">
        <v>281</v>
      </c>
      <c r="C22" s="447">
        <v>6902</v>
      </c>
      <c r="D22" s="447">
        <v>458</v>
      </c>
      <c r="E22" s="449">
        <v>6.6357577513764125</v>
      </c>
    </row>
    <row r="23" spans="1:5" ht="11.25">
      <c r="A23" s="445" t="s">
        <v>8</v>
      </c>
      <c r="B23" s="446" t="s">
        <v>282</v>
      </c>
      <c r="C23" s="447">
        <v>3775</v>
      </c>
      <c r="D23" s="447">
        <v>682</v>
      </c>
      <c r="E23" s="449">
        <v>18.066225165562912</v>
      </c>
    </row>
    <row r="24" spans="1:5" ht="11.25">
      <c r="A24" s="445" t="s">
        <v>76</v>
      </c>
      <c r="B24" s="446" t="s">
        <v>283</v>
      </c>
      <c r="C24" s="447">
        <v>4489</v>
      </c>
      <c r="D24" s="447">
        <v>483</v>
      </c>
      <c r="E24" s="449">
        <v>10.759634662508354</v>
      </c>
    </row>
    <row r="25" spans="1:5" ht="11.25">
      <c r="A25" s="445">
        <v>21</v>
      </c>
      <c r="B25" s="446" t="s">
        <v>284</v>
      </c>
      <c r="C25" s="447">
        <v>17807</v>
      </c>
      <c r="D25" s="447">
        <v>1648</v>
      </c>
      <c r="E25" s="449">
        <v>9.254787443140339</v>
      </c>
    </row>
    <row r="26" spans="1:5" ht="11.25">
      <c r="A26" s="445">
        <v>22</v>
      </c>
      <c r="B26" s="446" t="s">
        <v>285</v>
      </c>
      <c r="C26" s="447">
        <v>19905</v>
      </c>
      <c r="D26" s="447">
        <v>754</v>
      </c>
      <c r="E26" s="449">
        <v>3.787992966591309</v>
      </c>
    </row>
    <row r="27" spans="1:5" ht="11.25">
      <c r="A27" s="445">
        <v>23</v>
      </c>
      <c r="B27" s="446" t="s">
        <v>286</v>
      </c>
      <c r="C27" s="447">
        <v>3103</v>
      </c>
      <c r="D27" s="447">
        <v>151</v>
      </c>
      <c r="E27" s="449">
        <v>4.86625845955527</v>
      </c>
    </row>
    <row r="28" spans="1:5" ht="11.25">
      <c r="A28" s="445">
        <v>24</v>
      </c>
      <c r="B28" s="446" t="s">
        <v>287</v>
      </c>
      <c r="C28" s="447">
        <v>11497</v>
      </c>
      <c r="D28" s="447">
        <v>1014</v>
      </c>
      <c r="E28" s="449">
        <v>8.819692093589632</v>
      </c>
    </row>
    <row r="29" spans="1:5" ht="11.25">
      <c r="A29" s="445">
        <v>25</v>
      </c>
      <c r="B29" s="446" t="s">
        <v>288</v>
      </c>
      <c r="C29" s="447">
        <v>20041</v>
      </c>
      <c r="D29" s="447">
        <v>1538</v>
      </c>
      <c r="E29" s="449">
        <v>7.674267751110224</v>
      </c>
    </row>
    <row r="30" spans="1:5" ht="11.25">
      <c r="A30" s="445">
        <v>26</v>
      </c>
      <c r="B30" s="446" t="s">
        <v>289</v>
      </c>
      <c r="C30" s="447">
        <v>17286</v>
      </c>
      <c r="D30" s="447">
        <v>1745</v>
      </c>
      <c r="E30" s="449">
        <v>10.094874464884878</v>
      </c>
    </row>
    <row r="31" spans="1:5" ht="11.25">
      <c r="A31" s="445">
        <v>27</v>
      </c>
      <c r="B31" s="446" t="s">
        <v>290</v>
      </c>
      <c r="C31" s="447">
        <v>22194</v>
      </c>
      <c r="D31" s="447">
        <v>1138</v>
      </c>
      <c r="E31" s="449">
        <v>5.127511940164008</v>
      </c>
    </row>
    <row r="32" spans="1:5" ht="11.25">
      <c r="A32" s="445">
        <v>28</v>
      </c>
      <c r="B32" s="446" t="s">
        <v>291</v>
      </c>
      <c r="C32" s="447">
        <v>16563</v>
      </c>
      <c r="D32" s="447">
        <v>974</v>
      </c>
      <c r="E32" s="449">
        <v>5.880577190122562</v>
      </c>
    </row>
    <row r="33" spans="1:5" ht="11.25">
      <c r="A33" s="445">
        <v>29</v>
      </c>
      <c r="B33" s="446" t="s">
        <v>292</v>
      </c>
      <c r="C33" s="447">
        <v>30367</v>
      </c>
      <c r="D33" s="447">
        <v>1789</v>
      </c>
      <c r="E33" s="449">
        <v>5.8912635426614415</v>
      </c>
    </row>
    <row r="34" spans="1:5" ht="11.25">
      <c r="A34" s="445">
        <v>30</v>
      </c>
      <c r="B34" s="446" t="s">
        <v>293</v>
      </c>
      <c r="C34" s="447">
        <v>23715</v>
      </c>
      <c r="D34" s="447">
        <v>3064</v>
      </c>
      <c r="E34" s="449">
        <v>12.920092768290111</v>
      </c>
    </row>
    <row r="35" spans="1:5" ht="11.25">
      <c r="A35" s="445">
        <v>31</v>
      </c>
      <c r="B35" s="446" t="s">
        <v>294</v>
      </c>
      <c r="C35" s="447">
        <v>42092</v>
      </c>
      <c r="D35" s="447">
        <v>7158</v>
      </c>
      <c r="E35" s="449">
        <v>17.005606766131333</v>
      </c>
    </row>
    <row r="36" spans="1:5" ht="11.25">
      <c r="A36" s="445">
        <v>32</v>
      </c>
      <c r="B36" s="446" t="s">
        <v>295</v>
      </c>
      <c r="C36" s="447">
        <v>5188</v>
      </c>
      <c r="D36" s="447">
        <v>314</v>
      </c>
      <c r="E36" s="449">
        <v>6.05242868157286</v>
      </c>
    </row>
    <row r="37" spans="1:5" ht="11.25">
      <c r="A37" s="445">
        <v>33</v>
      </c>
      <c r="B37" s="446" t="s">
        <v>296</v>
      </c>
      <c r="C37" s="447">
        <v>47748</v>
      </c>
      <c r="D37" s="447">
        <v>5526</v>
      </c>
      <c r="E37" s="449">
        <v>11.573259612968084</v>
      </c>
    </row>
    <row r="38" spans="1:5" ht="11.25">
      <c r="A38" s="445">
        <v>34</v>
      </c>
      <c r="B38" s="446" t="s">
        <v>297</v>
      </c>
      <c r="C38" s="447">
        <v>34609</v>
      </c>
      <c r="D38" s="447">
        <v>4358</v>
      </c>
      <c r="E38" s="449">
        <v>12.592100320725821</v>
      </c>
    </row>
    <row r="39" spans="1:5" ht="11.25">
      <c r="A39" s="445">
        <v>35</v>
      </c>
      <c r="B39" s="446" t="s">
        <v>298</v>
      </c>
      <c r="C39" s="447">
        <v>37287</v>
      </c>
      <c r="D39" s="447">
        <v>3070</v>
      </c>
      <c r="E39" s="449">
        <v>8.233432563628075</v>
      </c>
    </row>
    <row r="40" spans="1:5" ht="11.25">
      <c r="A40" s="445">
        <v>36</v>
      </c>
      <c r="B40" s="446" t="s">
        <v>299</v>
      </c>
      <c r="C40" s="447">
        <v>7225</v>
      </c>
      <c r="D40" s="447">
        <v>413</v>
      </c>
      <c r="E40" s="449">
        <v>5.716262975778546</v>
      </c>
    </row>
    <row r="41" spans="1:5" ht="11.25">
      <c r="A41" s="445">
        <v>37</v>
      </c>
      <c r="B41" s="446" t="s">
        <v>300</v>
      </c>
      <c r="C41" s="447">
        <v>19945</v>
      </c>
      <c r="D41" s="447">
        <v>1891</v>
      </c>
      <c r="E41" s="449">
        <v>9.48107295061419</v>
      </c>
    </row>
    <row r="42" spans="1:5" ht="11.25">
      <c r="A42" s="445">
        <v>38</v>
      </c>
      <c r="B42" s="446" t="s">
        <v>301</v>
      </c>
      <c r="C42" s="447">
        <v>46792</v>
      </c>
      <c r="D42" s="447">
        <v>6815</v>
      </c>
      <c r="E42" s="449">
        <v>14.564455462472218</v>
      </c>
    </row>
    <row r="43" spans="1:5" ht="11.25">
      <c r="A43" s="445">
        <v>39</v>
      </c>
      <c r="B43" s="446" t="s">
        <v>302</v>
      </c>
      <c r="C43" s="447">
        <v>9062</v>
      </c>
      <c r="D43" s="447">
        <v>564</v>
      </c>
      <c r="E43" s="449">
        <v>6.223791657470757</v>
      </c>
    </row>
    <row r="44" spans="1:5" ht="11.25">
      <c r="A44" s="445">
        <v>40</v>
      </c>
      <c r="B44" s="446" t="s">
        <v>303</v>
      </c>
      <c r="C44" s="447">
        <v>11219</v>
      </c>
      <c r="D44" s="447">
        <v>726</v>
      </c>
      <c r="E44" s="449">
        <v>6.471164987966842</v>
      </c>
    </row>
    <row r="45" spans="1:5" ht="11.25">
      <c r="A45" s="445">
        <v>41</v>
      </c>
      <c r="B45" s="446" t="s">
        <v>304</v>
      </c>
      <c r="C45" s="447">
        <v>11202</v>
      </c>
      <c r="D45" s="447">
        <v>862</v>
      </c>
      <c r="E45" s="449">
        <v>7.695054454561685</v>
      </c>
    </row>
    <row r="46" spans="1:5" ht="11.25">
      <c r="A46" s="445">
        <v>42</v>
      </c>
      <c r="B46" s="446" t="s">
        <v>305</v>
      </c>
      <c r="C46" s="447">
        <v>26786</v>
      </c>
      <c r="D46" s="447">
        <v>2504</v>
      </c>
      <c r="E46" s="449">
        <v>9.348166952885837</v>
      </c>
    </row>
    <row r="47" spans="1:5" ht="11.25">
      <c r="A47" s="445">
        <v>43</v>
      </c>
      <c r="B47" s="446" t="s">
        <v>306</v>
      </c>
      <c r="C47" s="447">
        <v>7803</v>
      </c>
      <c r="D47" s="447">
        <v>647</v>
      </c>
      <c r="E47" s="449">
        <v>8.291682686146354</v>
      </c>
    </row>
    <row r="48" spans="1:5" ht="11.25">
      <c r="A48" s="445">
        <v>44</v>
      </c>
      <c r="B48" s="446" t="s">
        <v>307</v>
      </c>
      <c r="C48" s="447">
        <v>48960</v>
      </c>
      <c r="D48" s="447">
        <v>4536</v>
      </c>
      <c r="E48" s="449">
        <v>9.264705882352942</v>
      </c>
    </row>
    <row r="49" spans="1:5" ht="11.25">
      <c r="A49" s="445">
        <v>45</v>
      </c>
      <c r="B49" s="446" t="s">
        <v>308</v>
      </c>
      <c r="C49" s="447">
        <v>25090</v>
      </c>
      <c r="D49" s="447">
        <v>2151</v>
      </c>
      <c r="E49" s="449">
        <v>8.573136707851733</v>
      </c>
    </row>
    <row r="50" spans="1:5" ht="11.25">
      <c r="A50" s="445">
        <v>46</v>
      </c>
      <c r="B50" s="446" t="s">
        <v>309</v>
      </c>
      <c r="C50" s="447">
        <v>4698</v>
      </c>
      <c r="D50" s="447">
        <v>571</v>
      </c>
      <c r="E50" s="449">
        <v>12.154108131119626</v>
      </c>
    </row>
    <row r="51" spans="1:5" ht="11.25">
      <c r="A51" s="445">
        <v>47</v>
      </c>
      <c r="B51" s="446" t="s">
        <v>310</v>
      </c>
      <c r="C51" s="447">
        <v>10153</v>
      </c>
      <c r="D51" s="447">
        <v>1135</v>
      </c>
      <c r="E51" s="449">
        <v>11.178961883187236</v>
      </c>
    </row>
    <row r="52" spans="1:5" ht="11.25">
      <c r="A52" s="445">
        <v>48</v>
      </c>
      <c r="B52" s="446" t="s">
        <v>311</v>
      </c>
      <c r="C52" s="447">
        <v>2431</v>
      </c>
      <c r="D52" s="447">
        <v>245</v>
      </c>
      <c r="E52" s="449">
        <v>10.078157136980666</v>
      </c>
    </row>
    <row r="53" spans="1:5" ht="11.25">
      <c r="A53" s="445">
        <v>49</v>
      </c>
      <c r="B53" s="446" t="s">
        <v>312</v>
      </c>
      <c r="C53" s="447">
        <v>30592</v>
      </c>
      <c r="D53" s="447">
        <v>2312</v>
      </c>
      <c r="E53" s="449">
        <v>7.557531380753138</v>
      </c>
    </row>
    <row r="54" spans="1:5" ht="11.25">
      <c r="A54" s="445">
        <v>50</v>
      </c>
      <c r="B54" s="446" t="s">
        <v>313</v>
      </c>
      <c r="C54" s="447">
        <v>16655</v>
      </c>
      <c r="D54" s="447">
        <v>742</v>
      </c>
      <c r="E54" s="449">
        <v>4.455118583008106</v>
      </c>
    </row>
    <row r="55" spans="1:5" ht="11.25">
      <c r="A55" s="445">
        <v>51</v>
      </c>
      <c r="B55" s="446" t="s">
        <v>314</v>
      </c>
      <c r="C55" s="447">
        <v>20573</v>
      </c>
      <c r="D55" s="447">
        <v>2853</v>
      </c>
      <c r="E55" s="449">
        <v>13.867690662518836</v>
      </c>
    </row>
    <row r="56" spans="1:5" ht="11.25">
      <c r="A56" s="445">
        <v>52</v>
      </c>
      <c r="B56" s="446" t="s">
        <v>315</v>
      </c>
      <c r="C56" s="447">
        <v>6130</v>
      </c>
      <c r="D56" s="447">
        <v>230</v>
      </c>
      <c r="E56" s="449">
        <v>3.7520391517128875</v>
      </c>
    </row>
    <row r="57" spans="1:5" ht="11.25">
      <c r="A57" s="445">
        <v>53</v>
      </c>
      <c r="B57" s="446" t="s">
        <v>316</v>
      </c>
      <c r="C57" s="447">
        <v>12254</v>
      </c>
      <c r="D57" s="447">
        <v>684</v>
      </c>
      <c r="E57" s="449">
        <v>5.581850824220663</v>
      </c>
    </row>
    <row r="58" spans="1:5" ht="11.25">
      <c r="A58" s="445">
        <v>54</v>
      </c>
      <c r="B58" s="446" t="s">
        <v>317</v>
      </c>
      <c r="C58" s="447">
        <v>25405</v>
      </c>
      <c r="D58" s="447">
        <v>2475</v>
      </c>
      <c r="E58" s="449">
        <v>9.742176736862822</v>
      </c>
    </row>
    <row r="59" spans="1:5" ht="11.25">
      <c r="A59" s="445">
        <v>55</v>
      </c>
      <c r="B59" s="446" t="s">
        <v>318</v>
      </c>
      <c r="C59" s="447">
        <v>6769</v>
      </c>
      <c r="D59" s="447">
        <v>336</v>
      </c>
      <c r="E59" s="449">
        <v>4.963805584281282</v>
      </c>
    </row>
    <row r="60" spans="1:5" ht="11.25">
      <c r="A60" s="445">
        <v>56</v>
      </c>
      <c r="B60" s="446" t="s">
        <v>319</v>
      </c>
      <c r="C60" s="447">
        <v>24315</v>
      </c>
      <c r="D60" s="447">
        <v>1358</v>
      </c>
      <c r="E60" s="449">
        <v>5.5850298169854</v>
      </c>
    </row>
    <row r="61" spans="1:5" ht="11.25">
      <c r="A61" s="445">
        <v>57</v>
      </c>
      <c r="B61" s="446" t="s">
        <v>320</v>
      </c>
      <c r="C61" s="447">
        <v>36022</v>
      </c>
      <c r="D61" s="447">
        <v>2120</v>
      </c>
      <c r="E61" s="449">
        <v>5.885292321359169</v>
      </c>
    </row>
    <row r="62" spans="1:5" ht="11.25">
      <c r="A62" s="445">
        <v>58</v>
      </c>
      <c r="B62" s="446" t="s">
        <v>321</v>
      </c>
      <c r="C62" s="447">
        <v>6484</v>
      </c>
      <c r="D62" s="447">
        <v>461</v>
      </c>
      <c r="E62" s="449">
        <v>7.109808760024676</v>
      </c>
    </row>
    <row r="63" spans="1:5" ht="11.25">
      <c r="A63" s="445">
        <v>59</v>
      </c>
      <c r="B63" s="446" t="s">
        <v>322</v>
      </c>
      <c r="C63" s="447">
        <v>107057</v>
      </c>
      <c r="D63" s="447">
        <v>7704</v>
      </c>
      <c r="E63" s="449">
        <v>7.196166528111194</v>
      </c>
    </row>
    <row r="64" spans="1:5" ht="11.25">
      <c r="A64" s="445">
        <v>60</v>
      </c>
      <c r="B64" s="446" t="s">
        <v>323</v>
      </c>
      <c r="C64" s="447">
        <v>32262</v>
      </c>
      <c r="D64" s="447">
        <v>2209</v>
      </c>
      <c r="E64" s="449">
        <v>6.8470646581117105</v>
      </c>
    </row>
    <row r="65" spans="1:5" ht="11.25">
      <c r="A65" s="445">
        <v>61</v>
      </c>
      <c r="B65" s="446" t="s">
        <v>324</v>
      </c>
      <c r="C65" s="447">
        <v>9882</v>
      </c>
      <c r="D65" s="447">
        <v>524</v>
      </c>
      <c r="E65" s="449">
        <v>5.302570329892734</v>
      </c>
    </row>
    <row r="66" spans="1:5" ht="11.25">
      <c r="A66" s="445">
        <v>62</v>
      </c>
      <c r="B66" s="446" t="s">
        <v>325</v>
      </c>
      <c r="C66" s="447">
        <v>57954</v>
      </c>
      <c r="D66" s="447">
        <v>2693</v>
      </c>
      <c r="E66" s="449">
        <v>4.646788832522345</v>
      </c>
    </row>
    <row r="67" spans="1:5" ht="11.25">
      <c r="A67" s="445">
        <v>63</v>
      </c>
      <c r="B67" s="446" t="s">
        <v>326</v>
      </c>
      <c r="C67" s="447">
        <v>20279</v>
      </c>
      <c r="D67" s="447">
        <v>1822</v>
      </c>
      <c r="E67" s="449">
        <v>8.984663938064006</v>
      </c>
    </row>
    <row r="68" spans="1:5" ht="11.25">
      <c r="A68" s="445">
        <v>64</v>
      </c>
      <c r="B68" s="446" t="s">
        <v>327</v>
      </c>
      <c r="C68" s="447">
        <v>19643</v>
      </c>
      <c r="D68" s="447">
        <v>2065</v>
      </c>
      <c r="E68" s="449">
        <v>10.512650817084966</v>
      </c>
    </row>
    <row r="69" spans="1:5" ht="11.25">
      <c r="A69" s="445">
        <v>65</v>
      </c>
      <c r="B69" s="446" t="s">
        <v>328</v>
      </c>
      <c r="C69" s="447">
        <v>6629</v>
      </c>
      <c r="D69" s="447">
        <v>660</v>
      </c>
      <c r="E69" s="449">
        <v>9.956252828480917</v>
      </c>
    </row>
    <row r="70" spans="1:5" ht="11.25">
      <c r="A70" s="445">
        <v>66</v>
      </c>
      <c r="B70" s="446" t="s">
        <v>329</v>
      </c>
      <c r="C70" s="447">
        <v>13511</v>
      </c>
      <c r="D70" s="447">
        <v>1555</v>
      </c>
      <c r="E70" s="449">
        <v>11.509140700170231</v>
      </c>
    </row>
    <row r="71" spans="1:5" ht="11.25">
      <c r="A71" s="445">
        <v>67</v>
      </c>
      <c r="B71" s="446" t="s">
        <v>330</v>
      </c>
      <c r="C71" s="447">
        <v>38576</v>
      </c>
      <c r="D71" s="447">
        <v>3937</v>
      </c>
      <c r="E71" s="449">
        <v>10.20582745748652</v>
      </c>
    </row>
    <row r="72" spans="1:5" ht="11.25">
      <c r="A72" s="445">
        <v>68</v>
      </c>
      <c r="B72" s="446" t="s">
        <v>331</v>
      </c>
      <c r="C72" s="447">
        <v>26921</v>
      </c>
      <c r="D72" s="447">
        <v>3208</v>
      </c>
      <c r="E72" s="449">
        <v>11.916347832547082</v>
      </c>
    </row>
    <row r="73" spans="1:5" ht="11.25">
      <c r="A73" s="445">
        <v>69</v>
      </c>
      <c r="B73" s="446" t="s">
        <v>332</v>
      </c>
      <c r="C73" s="447">
        <v>69155</v>
      </c>
      <c r="D73" s="447">
        <v>10029</v>
      </c>
      <c r="E73" s="449">
        <v>14.502205191237078</v>
      </c>
    </row>
    <row r="74" spans="1:5" ht="11.25">
      <c r="A74" s="445">
        <v>70</v>
      </c>
      <c r="B74" s="446" t="s">
        <v>333</v>
      </c>
      <c r="C74" s="447">
        <v>8591</v>
      </c>
      <c r="D74" s="447">
        <v>418</v>
      </c>
      <c r="E74" s="449">
        <v>4.865556978233035</v>
      </c>
    </row>
    <row r="75" spans="1:5" ht="11.25">
      <c r="A75" s="445">
        <v>71</v>
      </c>
      <c r="B75" s="446" t="s">
        <v>334</v>
      </c>
      <c r="C75" s="447">
        <v>17574</v>
      </c>
      <c r="D75" s="447">
        <v>1480</v>
      </c>
      <c r="E75" s="449">
        <v>8.421531808353249</v>
      </c>
    </row>
    <row r="76" spans="1:5" ht="11.25">
      <c r="A76" s="445">
        <v>72</v>
      </c>
      <c r="B76" s="446" t="s">
        <v>335</v>
      </c>
      <c r="C76" s="447">
        <v>21057</v>
      </c>
      <c r="D76" s="447">
        <v>905</v>
      </c>
      <c r="E76" s="449">
        <v>4.297858194424657</v>
      </c>
    </row>
    <row r="77" spans="1:5" ht="11.25">
      <c r="A77" s="445">
        <v>73</v>
      </c>
      <c r="B77" s="446" t="s">
        <v>336</v>
      </c>
      <c r="C77" s="447">
        <v>14477</v>
      </c>
      <c r="D77" s="447">
        <v>1542.0032593924425</v>
      </c>
      <c r="E77" s="449">
        <v>10.651400562218985</v>
      </c>
    </row>
    <row r="78" spans="1:5" ht="11.25">
      <c r="A78" s="445">
        <v>74</v>
      </c>
      <c r="B78" s="446" t="s">
        <v>337</v>
      </c>
      <c r="C78" s="447">
        <v>27484</v>
      </c>
      <c r="D78" s="447">
        <v>3176</v>
      </c>
      <c r="E78" s="449">
        <v>11.55581429195168</v>
      </c>
    </row>
    <row r="79" spans="1:5" ht="11.25">
      <c r="A79" s="445">
        <v>75</v>
      </c>
      <c r="B79" s="446" t="s">
        <v>338</v>
      </c>
      <c r="C79" s="447">
        <v>79353</v>
      </c>
      <c r="D79" s="447">
        <v>25277</v>
      </c>
      <c r="E79" s="449">
        <v>31.85386815873376</v>
      </c>
    </row>
    <row r="80" spans="1:5" ht="11.25">
      <c r="A80" s="445">
        <v>76</v>
      </c>
      <c r="B80" s="446" t="s">
        <v>339</v>
      </c>
      <c r="C80" s="447">
        <v>46322</v>
      </c>
      <c r="D80" s="447">
        <v>4041</v>
      </c>
      <c r="E80" s="449">
        <v>8.723716592547817</v>
      </c>
    </row>
    <row r="81" spans="1:5" ht="11.25">
      <c r="A81" s="445">
        <v>77</v>
      </c>
      <c r="B81" s="446" t="s">
        <v>340</v>
      </c>
      <c r="C81" s="447">
        <v>54583</v>
      </c>
      <c r="D81" s="447">
        <v>4032</v>
      </c>
      <c r="E81" s="449">
        <v>7.386915339941007</v>
      </c>
    </row>
    <row r="82" spans="1:5" ht="11.25">
      <c r="A82" s="445">
        <v>78</v>
      </c>
      <c r="B82" s="446" t="s">
        <v>341</v>
      </c>
      <c r="C82" s="447">
        <v>58829</v>
      </c>
      <c r="D82" s="447">
        <v>8739</v>
      </c>
      <c r="E82" s="449">
        <v>14.854918492580191</v>
      </c>
    </row>
    <row r="83" spans="1:5" ht="11.25">
      <c r="A83" s="445">
        <v>79</v>
      </c>
      <c r="B83" s="446" t="s">
        <v>342</v>
      </c>
      <c r="C83" s="447">
        <v>12737</v>
      </c>
      <c r="D83" s="447">
        <v>799</v>
      </c>
      <c r="E83" s="449">
        <v>6.273062730627306</v>
      </c>
    </row>
    <row r="84" spans="1:5" ht="11.25">
      <c r="A84" s="445">
        <v>80</v>
      </c>
      <c r="B84" s="446" t="s">
        <v>343</v>
      </c>
      <c r="C84" s="447">
        <v>21097</v>
      </c>
      <c r="D84" s="447">
        <v>1100</v>
      </c>
      <c r="E84" s="449">
        <v>5.214011470825236</v>
      </c>
    </row>
    <row r="85" spans="1:5" ht="11.25">
      <c r="A85" s="445">
        <v>81</v>
      </c>
      <c r="B85" s="446" t="s">
        <v>344</v>
      </c>
      <c r="C85" s="447">
        <v>11614</v>
      </c>
      <c r="D85" s="447">
        <v>1384</v>
      </c>
      <c r="E85" s="449">
        <v>11.91665231617014</v>
      </c>
    </row>
    <row r="86" spans="1:5" ht="11.25">
      <c r="A86" s="445">
        <v>82</v>
      </c>
      <c r="B86" s="446" t="s">
        <v>345</v>
      </c>
      <c r="C86" s="447">
        <v>7861</v>
      </c>
      <c r="D86" s="447">
        <v>530</v>
      </c>
      <c r="E86" s="449">
        <v>6.742144765297035</v>
      </c>
    </row>
    <row r="87" spans="1:5" ht="11.25">
      <c r="A87" s="445">
        <v>83</v>
      </c>
      <c r="B87" s="446" t="s">
        <v>346</v>
      </c>
      <c r="C87" s="447">
        <v>31837</v>
      </c>
      <c r="D87" s="447">
        <v>4369</v>
      </c>
      <c r="E87" s="449">
        <v>13.723026667085467</v>
      </c>
    </row>
    <row r="88" spans="1:5" ht="11.25">
      <c r="A88" s="445">
        <v>84</v>
      </c>
      <c r="B88" s="446" t="s">
        <v>347</v>
      </c>
      <c r="C88" s="447">
        <v>19981</v>
      </c>
      <c r="D88" s="447">
        <v>2796</v>
      </c>
      <c r="E88" s="449">
        <v>13.993293628947502</v>
      </c>
    </row>
    <row r="89" spans="1:5" ht="11.25">
      <c r="A89" s="445">
        <v>85</v>
      </c>
      <c r="B89" s="446" t="s">
        <v>348</v>
      </c>
      <c r="C89" s="447">
        <v>22145</v>
      </c>
      <c r="D89" s="447">
        <v>1170</v>
      </c>
      <c r="E89" s="449">
        <v>5.283359674870174</v>
      </c>
    </row>
    <row r="90" spans="1:5" ht="11.25">
      <c r="A90" s="445">
        <v>86</v>
      </c>
      <c r="B90" s="446" t="s">
        <v>349</v>
      </c>
      <c r="C90" s="447">
        <v>14223</v>
      </c>
      <c r="D90" s="447">
        <v>1267</v>
      </c>
      <c r="E90" s="449">
        <v>8.908106587920974</v>
      </c>
    </row>
    <row r="91" spans="1:5" ht="11.25">
      <c r="A91" s="445">
        <v>87</v>
      </c>
      <c r="B91" s="446" t="s">
        <v>350</v>
      </c>
      <c r="C91" s="447">
        <v>11190</v>
      </c>
      <c r="D91" s="447">
        <v>1200</v>
      </c>
      <c r="E91" s="449">
        <v>10.723860589812332</v>
      </c>
    </row>
    <row r="92" spans="1:5" ht="11.25">
      <c r="A92" s="445">
        <v>88</v>
      </c>
      <c r="B92" s="446" t="s">
        <v>351</v>
      </c>
      <c r="C92" s="447">
        <v>12894</v>
      </c>
      <c r="D92" s="447">
        <v>806</v>
      </c>
      <c r="E92" s="449">
        <v>6.250969443151853</v>
      </c>
    </row>
    <row r="93" spans="1:5" ht="11.25">
      <c r="A93" s="445">
        <v>89</v>
      </c>
      <c r="B93" s="446" t="s">
        <v>352</v>
      </c>
      <c r="C93" s="447">
        <v>11623</v>
      </c>
      <c r="D93" s="447">
        <v>1024</v>
      </c>
      <c r="E93" s="449">
        <v>8.810117869741031</v>
      </c>
    </row>
    <row r="94" spans="1:5" ht="11.25">
      <c r="A94" s="445">
        <v>90</v>
      </c>
      <c r="B94" s="446" t="s">
        <v>353</v>
      </c>
      <c r="C94" s="447">
        <v>5452</v>
      </c>
      <c r="D94" s="447">
        <v>512</v>
      </c>
      <c r="E94" s="449">
        <v>9.391049156272928</v>
      </c>
    </row>
    <row r="95" spans="1:5" ht="11.25">
      <c r="A95" s="445">
        <v>91</v>
      </c>
      <c r="B95" s="446" t="s">
        <v>354</v>
      </c>
      <c r="C95" s="447">
        <v>51867</v>
      </c>
      <c r="D95" s="447">
        <v>5510</v>
      </c>
      <c r="E95" s="449">
        <v>10.623325042898182</v>
      </c>
    </row>
    <row r="96" spans="1:5" ht="11.25">
      <c r="A96" s="445">
        <v>92</v>
      </c>
      <c r="B96" s="446" t="s">
        <v>355</v>
      </c>
      <c r="C96" s="447">
        <v>70032</v>
      </c>
      <c r="D96" s="447">
        <v>21157</v>
      </c>
      <c r="E96" s="449">
        <v>30.21047521133196</v>
      </c>
    </row>
    <row r="97" spans="1:5" ht="11.25">
      <c r="A97" s="445">
        <v>93</v>
      </c>
      <c r="B97" s="446" t="s">
        <v>356</v>
      </c>
      <c r="C97" s="447">
        <v>77215</v>
      </c>
      <c r="D97" s="447">
        <v>9515</v>
      </c>
      <c r="E97" s="449">
        <v>12.322735219840704</v>
      </c>
    </row>
    <row r="98" spans="1:5" ht="11.25">
      <c r="A98" s="445">
        <v>94</v>
      </c>
      <c r="B98" s="446" t="s">
        <v>357</v>
      </c>
      <c r="C98" s="447">
        <v>57421</v>
      </c>
      <c r="D98" s="447">
        <v>11163</v>
      </c>
      <c r="E98" s="449">
        <v>19.44062276867348</v>
      </c>
    </row>
    <row r="99" spans="1:5" ht="11.25">
      <c r="A99" s="450">
        <v>95</v>
      </c>
      <c r="B99" s="451" t="s">
        <v>358</v>
      </c>
      <c r="C99" s="452">
        <v>52705</v>
      </c>
      <c r="D99" s="452">
        <v>3995</v>
      </c>
      <c r="E99" s="453">
        <v>7.579926003225499</v>
      </c>
    </row>
    <row r="100" spans="1:4" ht="11.25">
      <c r="A100" s="454"/>
      <c r="B100" s="446"/>
      <c r="C100" s="455"/>
      <c r="D100" s="455"/>
    </row>
    <row r="101" spans="1:4" ht="11.25">
      <c r="A101" s="454"/>
      <c r="B101" s="446"/>
      <c r="C101" s="455"/>
      <c r="D101" s="455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.7109375" style="464" customWidth="1"/>
    <col min="2" max="2" width="20.57421875" style="464" customWidth="1"/>
    <col min="3" max="3" width="11.421875" style="464" customWidth="1"/>
    <col min="4" max="4" width="11.00390625" style="464" customWidth="1"/>
    <col min="5" max="5" width="11.421875" style="464" customWidth="1"/>
    <col min="6" max="6" width="10.8515625" style="464" customWidth="1"/>
    <col min="7" max="7" width="3.140625" style="464" customWidth="1"/>
    <col min="8" max="16384" width="11.421875" style="464" customWidth="1"/>
  </cols>
  <sheetData>
    <row r="1" spans="1:5" s="458" customFormat="1" ht="25.5" customHeight="1">
      <c r="A1" s="535" t="s">
        <v>359</v>
      </c>
      <c r="B1" s="536"/>
      <c r="C1" s="536"/>
      <c r="D1" s="536"/>
      <c r="E1" s="536"/>
    </row>
    <row r="3" spans="1:7" ht="75.75" customHeight="1">
      <c r="A3" s="459"/>
      <c r="B3" s="460"/>
      <c r="C3" s="461" t="s">
        <v>260</v>
      </c>
      <c r="D3" s="462" t="s">
        <v>360</v>
      </c>
      <c r="E3" s="463" t="s">
        <v>361</v>
      </c>
      <c r="G3" s="465"/>
    </row>
    <row r="4" spans="1:7" ht="11.25">
      <c r="A4" s="466">
        <v>1</v>
      </c>
      <c r="B4" s="467" t="s">
        <v>263</v>
      </c>
      <c r="C4" s="468">
        <v>22315</v>
      </c>
      <c r="D4" s="468">
        <v>217</v>
      </c>
      <c r="E4" s="469">
        <v>0.9724400627380685</v>
      </c>
      <c r="G4" s="388"/>
    </row>
    <row r="5" spans="1:5" ht="11.25">
      <c r="A5" s="466">
        <v>2</v>
      </c>
      <c r="B5" s="467" t="s">
        <v>264</v>
      </c>
      <c r="C5" s="470">
        <v>20579</v>
      </c>
      <c r="D5" s="470">
        <v>281</v>
      </c>
      <c r="E5" s="471">
        <v>1.365469653530298</v>
      </c>
    </row>
    <row r="6" spans="1:5" ht="11.25">
      <c r="A6" s="466">
        <v>3</v>
      </c>
      <c r="B6" s="467" t="s">
        <v>265</v>
      </c>
      <c r="C6" s="470">
        <v>10310</v>
      </c>
      <c r="D6" s="470">
        <v>268</v>
      </c>
      <c r="E6" s="471">
        <v>2.5994180407371483</v>
      </c>
    </row>
    <row r="7" spans="1:5" ht="11.25">
      <c r="A7" s="466">
        <v>4</v>
      </c>
      <c r="B7" s="467" t="s">
        <v>266</v>
      </c>
      <c r="C7" s="470">
        <v>4811</v>
      </c>
      <c r="D7" s="470">
        <v>33</v>
      </c>
      <c r="E7" s="471">
        <v>0.6859280814799418</v>
      </c>
    </row>
    <row r="8" spans="1:7" ht="11.25">
      <c r="A8" s="466">
        <v>5</v>
      </c>
      <c r="B8" s="467" t="s">
        <v>267</v>
      </c>
      <c r="C8" s="470">
        <v>4338</v>
      </c>
      <c r="D8" s="470">
        <v>90</v>
      </c>
      <c r="E8" s="471">
        <v>2.0746887966804977</v>
      </c>
      <c r="G8" s="388"/>
    </row>
    <row r="9" spans="1:5" ht="11.25">
      <c r="A9" s="466">
        <v>6</v>
      </c>
      <c r="B9" s="467" t="s">
        <v>268</v>
      </c>
      <c r="C9" s="470">
        <v>34111</v>
      </c>
      <c r="D9" s="470">
        <v>1274</v>
      </c>
      <c r="E9" s="471">
        <v>3.7348655858813875</v>
      </c>
    </row>
    <row r="10" spans="1:5" ht="11.25">
      <c r="A10" s="466">
        <v>7</v>
      </c>
      <c r="B10" s="467" t="s">
        <v>269</v>
      </c>
      <c r="C10" s="470">
        <v>10452</v>
      </c>
      <c r="D10" s="470">
        <v>100</v>
      </c>
      <c r="E10" s="471">
        <v>0.9567546880979716</v>
      </c>
    </row>
    <row r="11" spans="1:5" ht="11.25">
      <c r="A11" s="466">
        <v>8</v>
      </c>
      <c r="B11" s="467" t="s">
        <v>270</v>
      </c>
      <c r="C11" s="470">
        <v>10467</v>
      </c>
      <c r="D11" s="470">
        <v>120</v>
      </c>
      <c r="E11" s="471">
        <v>1.1464603038119805</v>
      </c>
    </row>
    <row r="12" spans="1:5" ht="11.25">
      <c r="A12" s="466">
        <v>9</v>
      </c>
      <c r="B12" s="467" t="s">
        <v>271</v>
      </c>
      <c r="C12" s="470">
        <v>4486</v>
      </c>
      <c r="D12" s="470">
        <v>254</v>
      </c>
      <c r="E12" s="471">
        <v>5.662059741417744</v>
      </c>
    </row>
    <row r="13" spans="1:5" ht="11.25">
      <c r="A13" s="466">
        <v>10</v>
      </c>
      <c r="B13" s="467" t="s">
        <v>272</v>
      </c>
      <c r="C13" s="470">
        <v>10707</v>
      </c>
      <c r="D13" s="470">
        <v>306</v>
      </c>
      <c r="E13" s="471">
        <v>2.857943401513029</v>
      </c>
    </row>
    <row r="14" spans="1:5" ht="11.25">
      <c r="A14" s="466">
        <v>11</v>
      </c>
      <c r="B14" s="467" t="s">
        <v>273</v>
      </c>
      <c r="C14" s="470">
        <v>10752</v>
      </c>
      <c r="D14" s="470">
        <v>103</v>
      </c>
      <c r="E14" s="471">
        <v>0.9579613095238095</v>
      </c>
    </row>
    <row r="15" spans="1:5" ht="11.25">
      <c r="A15" s="466">
        <v>12</v>
      </c>
      <c r="B15" s="467" t="s">
        <v>274</v>
      </c>
      <c r="C15" s="470">
        <v>8250</v>
      </c>
      <c r="D15" s="470">
        <v>180</v>
      </c>
      <c r="E15" s="471">
        <v>2.181818181818182</v>
      </c>
    </row>
    <row r="16" spans="1:5" ht="11.25">
      <c r="A16" s="466">
        <v>13</v>
      </c>
      <c r="B16" s="467" t="s">
        <v>275</v>
      </c>
      <c r="C16" s="470">
        <v>71700</v>
      </c>
      <c r="D16" s="470">
        <v>1998</v>
      </c>
      <c r="E16" s="471">
        <v>2.786610878661088</v>
      </c>
    </row>
    <row r="17" spans="1:5" ht="11.25">
      <c r="A17" s="466">
        <v>14</v>
      </c>
      <c r="B17" s="467" t="s">
        <v>276</v>
      </c>
      <c r="C17" s="470">
        <v>24724</v>
      </c>
      <c r="D17" s="470">
        <v>384</v>
      </c>
      <c r="E17" s="471">
        <v>1.5531467400097072</v>
      </c>
    </row>
    <row r="18" spans="1:5" ht="11.25">
      <c r="A18" s="466">
        <v>15</v>
      </c>
      <c r="B18" s="467" t="s">
        <v>277</v>
      </c>
      <c r="C18" s="470">
        <v>4259</v>
      </c>
      <c r="D18" s="470">
        <v>90</v>
      </c>
      <c r="E18" s="471">
        <v>2.113172106128199</v>
      </c>
    </row>
    <row r="19" spans="1:5" ht="11.25">
      <c r="A19" s="466">
        <v>16</v>
      </c>
      <c r="B19" s="467" t="s">
        <v>278</v>
      </c>
      <c r="C19" s="470">
        <v>10678</v>
      </c>
      <c r="D19" s="470">
        <v>359</v>
      </c>
      <c r="E19" s="471">
        <v>3.36205281887994</v>
      </c>
    </row>
    <row r="20" spans="1:5" ht="11.25">
      <c r="A20" s="466">
        <v>17</v>
      </c>
      <c r="B20" s="467" t="s">
        <v>279</v>
      </c>
      <c r="C20" s="470">
        <v>18580</v>
      </c>
      <c r="D20" s="470">
        <v>286</v>
      </c>
      <c r="E20" s="471">
        <v>1.5392895586652313</v>
      </c>
    </row>
    <row r="21" spans="1:5" ht="11.25">
      <c r="A21" s="466">
        <v>18</v>
      </c>
      <c r="B21" s="467" t="s">
        <v>280</v>
      </c>
      <c r="C21" s="470">
        <v>10161</v>
      </c>
      <c r="D21" s="470">
        <v>51</v>
      </c>
      <c r="E21" s="471">
        <v>0.5019191024505462</v>
      </c>
    </row>
    <row r="22" spans="1:5" ht="11.25">
      <c r="A22" s="466">
        <v>19</v>
      </c>
      <c r="B22" s="467" t="s">
        <v>281</v>
      </c>
      <c r="C22" s="470">
        <v>6902</v>
      </c>
      <c r="D22" s="470">
        <v>476</v>
      </c>
      <c r="E22" s="471">
        <v>6.896551724137931</v>
      </c>
    </row>
    <row r="23" spans="1:5" ht="11.25">
      <c r="A23" s="466" t="s">
        <v>8</v>
      </c>
      <c r="B23" s="467" t="s">
        <v>282</v>
      </c>
      <c r="C23" s="470">
        <v>3775</v>
      </c>
      <c r="D23" s="470">
        <v>6</v>
      </c>
      <c r="E23" s="471">
        <v>0.15894039735099338</v>
      </c>
    </row>
    <row r="24" spans="1:5" ht="11.25">
      <c r="A24" s="466" t="s">
        <v>76</v>
      </c>
      <c r="B24" s="467" t="s">
        <v>283</v>
      </c>
      <c r="C24" s="470">
        <v>4489</v>
      </c>
      <c r="D24" s="470">
        <v>40</v>
      </c>
      <c r="E24" s="471">
        <v>0.891067052795723</v>
      </c>
    </row>
    <row r="25" spans="1:5" ht="11.25">
      <c r="A25" s="466">
        <v>21</v>
      </c>
      <c r="B25" s="467" t="s">
        <v>284</v>
      </c>
      <c r="C25" s="470">
        <v>17807</v>
      </c>
      <c r="D25" s="470">
        <v>391</v>
      </c>
      <c r="E25" s="471">
        <v>2.1957657101140002</v>
      </c>
    </row>
    <row r="26" spans="1:5" ht="11.25">
      <c r="A26" s="466">
        <v>22</v>
      </c>
      <c r="B26" s="467" t="s">
        <v>285</v>
      </c>
      <c r="C26" s="470">
        <v>19905</v>
      </c>
      <c r="D26" s="470">
        <v>457</v>
      </c>
      <c r="E26" s="471">
        <v>2.2959055513690028</v>
      </c>
    </row>
    <row r="27" spans="1:5" ht="11.25">
      <c r="A27" s="466">
        <v>23</v>
      </c>
      <c r="B27" s="467" t="s">
        <v>286</v>
      </c>
      <c r="C27" s="470">
        <v>3103</v>
      </c>
      <c r="D27" s="470">
        <v>27</v>
      </c>
      <c r="E27" s="471">
        <v>0.8701256848211408</v>
      </c>
    </row>
    <row r="28" spans="1:5" ht="11.25">
      <c r="A28" s="466">
        <v>24</v>
      </c>
      <c r="B28" s="467" t="s">
        <v>287</v>
      </c>
      <c r="C28" s="470">
        <v>11497</v>
      </c>
      <c r="D28" s="470">
        <v>155</v>
      </c>
      <c r="E28" s="471">
        <v>1.3481777855092631</v>
      </c>
    </row>
    <row r="29" spans="1:5" ht="11.25">
      <c r="A29" s="466">
        <v>25</v>
      </c>
      <c r="B29" s="467" t="s">
        <v>288</v>
      </c>
      <c r="C29" s="470">
        <v>20041</v>
      </c>
      <c r="D29" s="470">
        <v>450</v>
      </c>
      <c r="E29" s="471">
        <v>2.245396936280625</v>
      </c>
    </row>
    <row r="30" spans="1:5" ht="11.25">
      <c r="A30" s="466">
        <v>26</v>
      </c>
      <c r="B30" s="467" t="s">
        <v>289</v>
      </c>
      <c r="C30" s="470">
        <v>17286</v>
      </c>
      <c r="D30" s="470">
        <v>399</v>
      </c>
      <c r="E30" s="471">
        <v>2.3082263103089207</v>
      </c>
    </row>
    <row r="31" spans="1:5" ht="11.25">
      <c r="A31" s="466">
        <v>27</v>
      </c>
      <c r="B31" s="467" t="s">
        <v>290</v>
      </c>
      <c r="C31" s="470">
        <v>22194</v>
      </c>
      <c r="D31" s="470">
        <v>297</v>
      </c>
      <c r="E31" s="471">
        <v>1.338199513381995</v>
      </c>
    </row>
    <row r="32" spans="1:5" ht="11.25">
      <c r="A32" s="466">
        <v>28</v>
      </c>
      <c r="B32" s="467" t="s">
        <v>291</v>
      </c>
      <c r="C32" s="470">
        <v>16563</v>
      </c>
      <c r="D32" s="470">
        <v>397</v>
      </c>
      <c r="E32" s="471">
        <v>2.3969087725653564</v>
      </c>
    </row>
    <row r="33" spans="1:5" ht="11.25">
      <c r="A33" s="466">
        <v>29</v>
      </c>
      <c r="B33" s="467" t="s">
        <v>292</v>
      </c>
      <c r="C33" s="470">
        <v>30367</v>
      </c>
      <c r="D33" s="470">
        <v>452</v>
      </c>
      <c r="E33" s="471">
        <v>1.4884578654460434</v>
      </c>
    </row>
    <row r="34" spans="1:5" ht="11.25">
      <c r="A34" s="466">
        <v>30</v>
      </c>
      <c r="B34" s="467" t="s">
        <v>293</v>
      </c>
      <c r="C34" s="470">
        <v>23715</v>
      </c>
      <c r="D34" s="470">
        <v>192</v>
      </c>
      <c r="E34" s="471">
        <v>0.8096141682479444</v>
      </c>
    </row>
    <row r="35" spans="1:5" ht="11.25">
      <c r="A35" s="466">
        <v>31</v>
      </c>
      <c r="B35" s="467" t="s">
        <v>294</v>
      </c>
      <c r="C35" s="470">
        <v>42092</v>
      </c>
      <c r="D35" s="470">
        <v>1665</v>
      </c>
      <c r="E35" s="471">
        <v>3.9556210206214955</v>
      </c>
    </row>
    <row r="36" spans="1:5" ht="11.25">
      <c r="A36" s="466">
        <v>32</v>
      </c>
      <c r="B36" s="467" t="s">
        <v>295</v>
      </c>
      <c r="C36" s="470">
        <v>5188</v>
      </c>
      <c r="D36" s="470">
        <v>101</v>
      </c>
      <c r="E36" s="471">
        <v>1.946800308404009</v>
      </c>
    </row>
    <row r="37" spans="1:5" ht="11.25">
      <c r="A37" s="466">
        <v>33</v>
      </c>
      <c r="B37" s="467" t="s">
        <v>296</v>
      </c>
      <c r="C37" s="470">
        <v>47748</v>
      </c>
      <c r="D37" s="470">
        <v>2102</v>
      </c>
      <c r="E37" s="471">
        <v>4.402278629471391</v>
      </c>
    </row>
    <row r="38" spans="1:5" ht="11.25">
      <c r="A38" s="466">
        <v>34</v>
      </c>
      <c r="B38" s="467" t="s">
        <v>297</v>
      </c>
      <c r="C38" s="470">
        <v>34609</v>
      </c>
      <c r="D38" s="470">
        <v>1044</v>
      </c>
      <c r="E38" s="471">
        <v>3.016556387066948</v>
      </c>
    </row>
    <row r="39" spans="1:5" ht="11.25">
      <c r="A39" s="466">
        <v>35</v>
      </c>
      <c r="B39" s="467" t="s">
        <v>298</v>
      </c>
      <c r="C39" s="470">
        <v>37287</v>
      </c>
      <c r="D39" s="470">
        <v>445</v>
      </c>
      <c r="E39" s="471">
        <v>1.193445436747392</v>
      </c>
    </row>
    <row r="40" spans="1:5" ht="11.25">
      <c r="A40" s="466">
        <v>36</v>
      </c>
      <c r="B40" s="467" t="s">
        <v>299</v>
      </c>
      <c r="C40" s="470">
        <v>7225</v>
      </c>
      <c r="D40" s="470">
        <v>190</v>
      </c>
      <c r="E40" s="471">
        <v>2.629757785467128</v>
      </c>
    </row>
    <row r="41" spans="1:5" ht="11.25">
      <c r="A41" s="466">
        <v>37</v>
      </c>
      <c r="B41" s="467" t="s">
        <v>300</v>
      </c>
      <c r="C41" s="470">
        <v>19945</v>
      </c>
      <c r="D41" s="470">
        <v>758</v>
      </c>
      <c r="E41" s="471">
        <v>3.8004512409125093</v>
      </c>
    </row>
    <row r="42" spans="1:5" ht="11.25">
      <c r="A42" s="466">
        <v>38</v>
      </c>
      <c r="B42" s="467" t="s">
        <v>301</v>
      </c>
      <c r="C42" s="470">
        <v>46792</v>
      </c>
      <c r="D42" s="470">
        <v>1179</v>
      </c>
      <c r="E42" s="471">
        <v>2.5196614805949737</v>
      </c>
    </row>
    <row r="43" spans="1:5" ht="11.25">
      <c r="A43" s="466">
        <v>39</v>
      </c>
      <c r="B43" s="467" t="s">
        <v>302</v>
      </c>
      <c r="C43" s="470">
        <v>9062</v>
      </c>
      <c r="D43" s="470">
        <v>76</v>
      </c>
      <c r="E43" s="471">
        <v>0.8386669609357758</v>
      </c>
    </row>
    <row r="44" spans="1:5" ht="11.25">
      <c r="A44" s="466">
        <v>40</v>
      </c>
      <c r="B44" s="467" t="s">
        <v>303</v>
      </c>
      <c r="C44" s="470">
        <v>11219</v>
      </c>
      <c r="D44" s="470">
        <v>205</v>
      </c>
      <c r="E44" s="471">
        <v>1.8272573313129512</v>
      </c>
    </row>
    <row r="45" spans="1:5" ht="11.25">
      <c r="A45" s="466">
        <v>41</v>
      </c>
      <c r="B45" s="467" t="s">
        <v>304</v>
      </c>
      <c r="C45" s="470">
        <v>11202</v>
      </c>
      <c r="D45" s="470">
        <v>63</v>
      </c>
      <c r="E45" s="471">
        <v>0.5623995715050883</v>
      </c>
    </row>
    <row r="46" spans="1:5" ht="11.25">
      <c r="A46" s="466">
        <v>42</v>
      </c>
      <c r="B46" s="467" t="s">
        <v>305</v>
      </c>
      <c r="C46" s="470">
        <v>26786</v>
      </c>
      <c r="D46" s="470">
        <v>38</v>
      </c>
      <c r="E46" s="471">
        <v>0.1418651534383633</v>
      </c>
    </row>
    <row r="47" spans="1:5" ht="11.25">
      <c r="A47" s="466">
        <v>43</v>
      </c>
      <c r="B47" s="467" t="s">
        <v>306</v>
      </c>
      <c r="C47" s="470">
        <v>7803</v>
      </c>
      <c r="D47" s="470">
        <v>111</v>
      </c>
      <c r="E47" s="471">
        <v>1.4225297962322183</v>
      </c>
    </row>
    <row r="48" spans="1:5" ht="11.25">
      <c r="A48" s="466">
        <v>44</v>
      </c>
      <c r="B48" s="467" t="s">
        <v>307</v>
      </c>
      <c r="C48" s="470">
        <v>48960</v>
      </c>
      <c r="D48" s="470">
        <v>1087</v>
      </c>
      <c r="E48" s="471">
        <v>2.2201797385620914</v>
      </c>
    </row>
    <row r="49" spans="1:5" ht="11.25">
      <c r="A49" s="466">
        <v>45</v>
      </c>
      <c r="B49" s="467" t="s">
        <v>308</v>
      </c>
      <c r="C49" s="470">
        <v>25090</v>
      </c>
      <c r="D49" s="470">
        <v>2351</v>
      </c>
      <c r="E49" s="471">
        <v>9.37026703866082</v>
      </c>
    </row>
    <row r="50" spans="1:5" ht="11.25">
      <c r="A50" s="466">
        <v>46</v>
      </c>
      <c r="B50" s="467" t="s">
        <v>309</v>
      </c>
      <c r="C50" s="470">
        <v>4698</v>
      </c>
      <c r="D50" s="470">
        <v>20</v>
      </c>
      <c r="E50" s="471">
        <v>0.4257130693912303</v>
      </c>
    </row>
    <row r="51" spans="1:5" ht="11.25">
      <c r="A51" s="466">
        <v>47</v>
      </c>
      <c r="B51" s="467" t="s">
        <v>310</v>
      </c>
      <c r="C51" s="470">
        <v>10153</v>
      </c>
      <c r="D51" s="470">
        <v>158</v>
      </c>
      <c r="E51" s="471">
        <v>1.5561902885846548</v>
      </c>
    </row>
    <row r="52" spans="1:5" ht="11.25">
      <c r="A52" s="466">
        <v>48</v>
      </c>
      <c r="B52" s="467" t="s">
        <v>311</v>
      </c>
      <c r="C52" s="470">
        <v>2431</v>
      </c>
      <c r="D52" s="470">
        <v>40</v>
      </c>
      <c r="E52" s="471">
        <v>1.6454134101192923</v>
      </c>
    </row>
    <row r="53" spans="1:5" ht="11.25">
      <c r="A53" s="466">
        <v>49</v>
      </c>
      <c r="B53" s="467" t="s">
        <v>312</v>
      </c>
      <c r="C53" s="470">
        <v>30592</v>
      </c>
      <c r="D53" s="470">
        <v>663</v>
      </c>
      <c r="E53" s="471">
        <v>2.1672332635983267</v>
      </c>
    </row>
    <row r="54" spans="1:5" ht="11.25">
      <c r="A54" s="466">
        <v>50</v>
      </c>
      <c r="B54" s="467" t="s">
        <v>313</v>
      </c>
      <c r="C54" s="470">
        <v>16655</v>
      </c>
      <c r="D54" s="470">
        <v>336</v>
      </c>
      <c r="E54" s="471">
        <v>2.0174121885319725</v>
      </c>
    </row>
    <row r="55" spans="1:5" ht="11.25">
      <c r="A55" s="466">
        <v>51</v>
      </c>
      <c r="B55" s="467" t="s">
        <v>314</v>
      </c>
      <c r="C55" s="470">
        <v>20573</v>
      </c>
      <c r="D55" s="470">
        <v>315</v>
      </c>
      <c r="E55" s="471">
        <v>1.5311330384484518</v>
      </c>
    </row>
    <row r="56" spans="1:5" ht="11.25">
      <c r="A56" s="466">
        <v>52</v>
      </c>
      <c r="B56" s="467" t="s">
        <v>315</v>
      </c>
      <c r="C56" s="470">
        <v>6130</v>
      </c>
      <c r="D56" s="470">
        <v>9</v>
      </c>
      <c r="E56" s="471">
        <v>0.1468189233278956</v>
      </c>
    </row>
    <row r="57" spans="1:5" ht="11.25">
      <c r="A57" s="466">
        <v>53</v>
      </c>
      <c r="B57" s="467" t="s">
        <v>316</v>
      </c>
      <c r="C57" s="470">
        <v>12254</v>
      </c>
      <c r="D57" s="470">
        <v>49</v>
      </c>
      <c r="E57" s="471">
        <v>0.3998694303900767</v>
      </c>
    </row>
    <row r="58" spans="1:5" ht="11.25">
      <c r="A58" s="466">
        <v>54</v>
      </c>
      <c r="B58" s="467" t="s">
        <v>317</v>
      </c>
      <c r="C58" s="470">
        <v>25405</v>
      </c>
      <c r="D58" s="470">
        <v>579</v>
      </c>
      <c r="E58" s="471">
        <v>2.279078921472151</v>
      </c>
    </row>
    <row r="59" spans="1:5" ht="11.25">
      <c r="A59" s="466">
        <v>55</v>
      </c>
      <c r="B59" s="467" t="s">
        <v>318</v>
      </c>
      <c r="C59" s="470">
        <v>6769</v>
      </c>
      <c r="D59" s="470">
        <v>0</v>
      </c>
      <c r="E59" s="471">
        <v>0</v>
      </c>
    </row>
    <row r="60" spans="1:5" ht="11.25">
      <c r="A60" s="466">
        <v>56</v>
      </c>
      <c r="B60" s="467" t="s">
        <v>319</v>
      </c>
      <c r="C60" s="470">
        <v>24315</v>
      </c>
      <c r="D60" s="470">
        <v>153</v>
      </c>
      <c r="E60" s="471">
        <v>0.6292412091301666</v>
      </c>
    </row>
    <row r="61" spans="1:5" ht="11.25">
      <c r="A61" s="466">
        <v>57</v>
      </c>
      <c r="B61" s="467" t="s">
        <v>320</v>
      </c>
      <c r="C61" s="470">
        <v>36022</v>
      </c>
      <c r="D61" s="470">
        <v>400</v>
      </c>
      <c r="E61" s="471">
        <v>1.110432513463994</v>
      </c>
    </row>
    <row r="62" spans="1:5" ht="11.25">
      <c r="A62" s="466">
        <v>58</v>
      </c>
      <c r="B62" s="467" t="s">
        <v>321</v>
      </c>
      <c r="C62" s="470">
        <v>6484</v>
      </c>
      <c r="D62" s="470">
        <v>48</v>
      </c>
      <c r="E62" s="471">
        <v>0.7402837754472548</v>
      </c>
    </row>
    <row r="63" spans="1:5" ht="11.25">
      <c r="A63" s="466">
        <v>59</v>
      </c>
      <c r="B63" s="467" t="s">
        <v>322</v>
      </c>
      <c r="C63" s="470">
        <v>107057</v>
      </c>
      <c r="D63" s="470">
        <v>1429</v>
      </c>
      <c r="E63" s="471">
        <v>1.3348029554349552</v>
      </c>
    </row>
    <row r="64" spans="1:5" ht="11.25">
      <c r="A64" s="466">
        <v>60</v>
      </c>
      <c r="B64" s="467" t="s">
        <v>323</v>
      </c>
      <c r="C64" s="470">
        <v>32262</v>
      </c>
      <c r="D64" s="470">
        <v>1208</v>
      </c>
      <c r="E64" s="471">
        <v>3.744343190130804</v>
      </c>
    </row>
    <row r="65" spans="1:5" ht="11.25">
      <c r="A65" s="466">
        <v>61</v>
      </c>
      <c r="B65" s="467" t="s">
        <v>324</v>
      </c>
      <c r="C65" s="470">
        <v>9882</v>
      </c>
      <c r="D65" s="470">
        <v>139</v>
      </c>
      <c r="E65" s="471">
        <v>1.4065978546852864</v>
      </c>
    </row>
    <row r="66" spans="1:5" ht="11.25">
      <c r="A66" s="466">
        <v>62</v>
      </c>
      <c r="B66" s="467" t="s">
        <v>325</v>
      </c>
      <c r="C66" s="470">
        <v>57954</v>
      </c>
      <c r="D66" s="470">
        <v>372</v>
      </c>
      <c r="E66" s="471">
        <v>0.6418883942437105</v>
      </c>
    </row>
    <row r="67" spans="1:5" ht="11.25">
      <c r="A67" s="466">
        <v>63</v>
      </c>
      <c r="B67" s="467" t="s">
        <v>326</v>
      </c>
      <c r="C67" s="470">
        <v>20279</v>
      </c>
      <c r="D67" s="470">
        <v>729</v>
      </c>
      <c r="E67" s="471">
        <v>3.5948518171507473</v>
      </c>
    </row>
    <row r="68" spans="1:5" ht="11.25">
      <c r="A68" s="466">
        <v>64</v>
      </c>
      <c r="B68" s="467" t="s">
        <v>327</v>
      </c>
      <c r="C68" s="470">
        <v>19643</v>
      </c>
      <c r="D68" s="470">
        <v>594</v>
      </c>
      <c r="E68" s="471">
        <v>3.023978007432673</v>
      </c>
    </row>
    <row r="69" spans="1:5" ht="11.25">
      <c r="A69" s="466">
        <v>65</v>
      </c>
      <c r="B69" s="467" t="s">
        <v>328</v>
      </c>
      <c r="C69" s="470">
        <v>6629</v>
      </c>
      <c r="D69" s="470">
        <v>20</v>
      </c>
      <c r="E69" s="471">
        <v>0.3017046311660884</v>
      </c>
    </row>
    <row r="70" spans="1:5" ht="11.25">
      <c r="A70" s="466">
        <v>66</v>
      </c>
      <c r="B70" s="467" t="s">
        <v>329</v>
      </c>
      <c r="C70" s="470">
        <v>13511</v>
      </c>
      <c r="D70" s="470">
        <v>330</v>
      </c>
      <c r="E70" s="471">
        <v>2.442454296499149</v>
      </c>
    </row>
    <row r="71" spans="1:5" ht="11.25">
      <c r="A71" s="466">
        <v>67</v>
      </c>
      <c r="B71" s="467" t="s">
        <v>330</v>
      </c>
      <c r="C71" s="470">
        <v>38576</v>
      </c>
      <c r="D71" s="470">
        <v>1568</v>
      </c>
      <c r="E71" s="471">
        <v>4.064703442554957</v>
      </c>
    </row>
    <row r="72" spans="1:5" ht="11.25">
      <c r="A72" s="466">
        <v>68</v>
      </c>
      <c r="B72" s="467" t="s">
        <v>331</v>
      </c>
      <c r="C72" s="470">
        <v>26921</v>
      </c>
      <c r="D72" s="470">
        <v>240</v>
      </c>
      <c r="E72" s="471">
        <v>0.891497344080829</v>
      </c>
    </row>
    <row r="73" spans="1:5" ht="11.25">
      <c r="A73" s="466">
        <v>69</v>
      </c>
      <c r="B73" s="467" t="s">
        <v>332</v>
      </c>
      <c r="C73" s="470">
        <v>69155</v>
      </c>
      <c r="D73" s="470">
        <v>1069</v>
      </c>
      <c r="E73" s="471">
        <v>1.545802906514352</v>
      </c>
    </row>
    <row r="74" spans="1:5" ht="11.25">
      <c r="A74" s="466">
        <v>70</v>
      </c>
      <c r="B74" s="467" t="s">
        <v>333</v>
      </c>
      <c r="C74" s="470">
        <v>8591</v>
      </c>
      <c r="D74" s="470">
        <v>70</v>
      </c>
      <c r="E74" s="471">
        <v>0.8148061925270632</v>
      </c>
    </row>
    <row r="75" spans="1:5" ht="11.25">
      <c r="A75" s="466">
        <v>71</v>
      </c>
      <c r="B75" s="467" t="s">
        <v>334</v>
      </c>
      <c r="C75" s="470">
        <v>17574</v>
      </c>
      <c r="D75" s="470">
        <v>558</v>
      </c>
      <c r="E75" s="471">
        <v>3.175145100716968</v>
      </c>
    </row>
    <row r="76" spans="1:5" ht="11.25">
      <c r="A76" s="466">
        <v>72</v>
      </c>
      <c r="B76" s="467" t="s">
        <v>335</v>
      </c>
      <c r="C76" s="470">
        <v>21057</v>
      </c>
      <c r="D76" s="470">
        <v>308</v>
      </c>
      <c r="E76" s="471">
        <v>1.4626964904782258</v>
      </c>
    </row>
    <row r="77" spans="1:5" ht="11.25">
      <c r="A77" s="466">
        <v>73</v>
      </c>
      <c r="B77" s="467" t="s">
        <v>336</v>
      </c>
      <c r="C77" s="470">
        <v>14477</v>
      </c>
      <c r="D77" s="470">
        <v>350</v>
      </c>
      <c r="E77" s="471">
        <v>2.4176279615942526</v>
      </c>
    </row>
    <row r="78" spans="1:5" ht="11.25">
      <c r="A78" s="466">
        <v>74</v>
      </c>
      <c r="B78" s="467" t="s">
        <v>337</v>
      </c>
      <c r="C78" s="470">
        <v>27484</v>
      </c>
      <c r="D78" s="470">
        <v>715</v>
      </c>
      <c r="E78" s="471">
        <v>2.6015136079173335</v>
      </c>
    </row>
    <row r="79" spans="1:5" ht="11.25">
      <c r="A79" s="466">
        <v>75</v>
      </c>
      <c r="B79" s="467" t="s">
        <v>338</v>
      </c>
      <c r="C79" s="470">
        <v>79353</v>
      </c>
      <c r="D79" s="470">
        <v>2209</v>
      </c>
      <c r="E79" s="471">
        <v>2.7837636888334405</v>
      </c>
    </row>
    <row r="80" spans="1:5" ht="11.25">
      <c r="A80" s="466">
        <v>76</v>
      </c>
      <c r="B80" s="467" t="s">
        <v>339</v>
      </c>
      <c r="C80" s="470">
        <v>46322</v>
      </c>
      <c r="D80" s="470">
        <v>425</v>
      </c>
      <c r="E80" s="471">
        <v>0.9174906092137645</v>
      </c>
    </row>
    <row r="81" spans="1:5" ht="11.25">
      <c r="A81" s="466">
        <v>77</v>
      </c>
      <c r="B81" s="467" t="s">
        <v>340</v>
      </c>
      <c r="C81" s="470">
        <v>54583</v>
      </c>
      <c r="D81" s="470">
        <v>3630</v>
      </c>
      <c r="E81" s="471">
        <v>6.6504222926552226</v>
      </c>
    </row>
    <row r="82" spans="1:5" ht="11.25">
      <c r="A82" s="466">
        <v>78</v>
      </c>
      <c r="B82" s="467" t="s">
        <v>341</v>
      </c>
      <c r="C82" s="470">
        <v>58829</v>
      </c>
      <c r="D82" s="470">
        <v>4494</v>
      </c>
      <c r="E82" s="471">
        <v>7.639089564670486</v>
      </c>
    </row>
    <row r="83" spans="1:5" ht="11.25">
      <c r="A83" s="466">
        <v>79</v>
      </c>
      <c r="B83" s="467" t="s">
        <v>342</v>
      </c>
      <c r="C83" s="470">
        <v>12737</v>
      </c>
      <c r="D83" s="470">
        <v>30</v>
      </c>
      <c r="E83" s="471">
        <v>0.2355342702363194</v>
      </c>
    </row>
    <row r="84" spans="1:5" ht="11.25">
      <c r="A84" s="466">
        <v>80</v>
      </c>
      <c r="B84" s="467" t="s">
        <v>343</v>
      </c>
      <c r="C84" s="470">
        <v>21097</v>
      </c>
      <c r="D84" s="470">
        <v>211</v>
      </c>
      <c r="E84" s="471">
        <v>1.0001422003128406</v>
      </c>
    </row>
    <row r="85" spans="1:5" ht="11.25">
      <c r="A85" s="466">
        <v>81</v>
      </c>
      <c r="B85" s="467" t="s">
        <v>344</v>
      </c>
      <c r="C85" s="470">
        <v>11614</v>
      </c>
      <c r="D85" s="470">
        <v>315</v>
      </c>
      <c r="E85" s="471">
        <v>2.7122438436369896</v>
      </c>
    </row>
    <row r="86" spans="1:5" ht="11.25">
      <c r="A86" s="466">
        <v>82</v>
      </c>
      <c r="B86" s="467" t="s">
        <v>345</v>
      </c>
      <c r="C86" s="470">
        <v>7861</v>
      </c>
      <c r="D86" s="470">
        <v>131</v>
      </c>
      <c r="E86" s="471">
        <v>1.6664546495356825</v>
      </c>
    </row>
    <row r="87" spans="1:5" ht="11.25">
      <c r="A87" s="466">
        <v>83</v>
      </c>
      <c r="B87" s="467" t="s">
        <v>346</v>
      </c>
      <c r="C87" s="470">
        <v>31837</v>
      </c>
      <c r="D87" s="470">
        <v>721</v>
      </c>
      <c r="E87" s="471">
        <v>2.2646606150076956</v>
      </c>
    </row>
    <row r="88" spans="1:5" ht="11.25">
      <c r="A88" s="466">
        <v>84</v>
      </c>
      <c r="B88" s="467" t="s">
        <v>347</v>
      </c>
      <c r="C88" s="470">
        <v>19981</v>
      </c>
      <c r="D88" s="470">
        <v>146</v>
      </c>
      <c r="E88" s="471">
        <v>0.7306941594514789</v>
      </c>
    </row>
    <row r="89" spans="1:5" ht="11.25">
      <c r="A89" s="466">
        <v>85</v>
      </c>
      <c r="B89" s="467" t="s">
        <v>348</v>
      </c>
      <c r="C89" s="470">
        <v>22145</v>
      </c>
      <c r="D89" s="470">
        <v>109</v>
      </c>
      <c r="E89" s="471">
        <v>0.4922104312485889</v>
      </c>
    </row>
    <row r="90" spans="1:5" ht="11.25">
      <c r="A90" s="466">
        <v>86</v>
      </c>
      <c r="B90" s="467" t="s">
        <v>349</v>
      </c>
      <c r="C90" s="470">
        <v>14223</v>
      </c>
      <c r="D90" s="470">
        <v>276</v>
      </c>
      <c r="E90" s="471">
        <v>1.9405188778738665</v>
      </c>
    </row>
    <row r="91" spans="1:5" ht="11.25">
      <c r="A91" s="466">
        <v>87</v>
      </c>
      <c r="B91" s="467" t="s">
        <v>350</v>
      </c>
      <c r="C91" s="470">
        <v>11190</v>
      </c>
      <c r="D91" s="470">
        <v>179</v>
      </c>
      <c r="E91" s="471">
        <v>1.5996425379803396</v>
      </c>
    </row>
    <row r="92" spans="1:5" ht="11.25">
      <c r="A92" s="466">
        <v>88</v>
      </c>
      <c r="B92" s="467" t="s">
        <v>351</v>
      </c>
      <c r="C92" s="470">
        <v>12894</v>
      </c>
      <c r="D92" s="470">
        <v>151</v>
      </c>
      <c r="E92" s="471">
        <v>1.1710873274391191</v>
      </c>
    </row>
    <row r="93" spans="1:5" ht="11.25">
      <c r="A93" s="466">
        <v>89</v>
      </c>
      <c r="B93" s="467" t="s">
        <v>352</v>
      </c>
      <c r="C93" s="470">
        <v>11623</v>
      </c>
      <c r="D93" s="470">
        <v>80</v>
      </c>
      <c r="E93" s="471">
        <v>0.688290458573518</v>
      </c>
    </row>
    <row r="94" spans="1:5" ht="11.25">
      <c r="A94" s="466">
        <v>90</v>
      </c>
      <c r="B94" s="467" t="s">
        <v>353</v>
      </c>
      <c r="C94" s="470">
        <v>5452</v>
      </c>
      <c r="D94" s="470">
        <v>138</v>
      </c>
      <c r="E94" s="471">
        <v>2.5311812179016875</v>
      </c>
    </row>
    <row r="95" spans="1:5" ht="11.25">
      <c r="A95" s="466">
        <v>91</v>
      </c>
      <c r="B95" s="467" t="s">
        <v>354</v>
      </c>
      <c r="C95" s="470">
        <v>51867</v>
      </c>
      <c r="D95" s="470">
        <v>5252</v>
      </c>
      <c r="E95" s="471">
        <v>10.125898933811479</v>
      </c>
    </row>
    <row r="96" spans="1:5" ht="11.25">
      <c r="A96" s="466">
        <v>92</v>
      </c>
      <c r="B96" s="467" t="s">
        <v>355</v>
      </c>
      <c r="C96" s="470">
        <v>70032</v>
      </c>
      <c r="D96" s="470">
        <v>2344</v>
      </c>
      <c r="E96" s="471">
        <v>3.34704135252456</v>
      </c>
    </row>
    <row r="97" spans="1:5" ht="11.25">
      <c r="A97" s="466">
        <v>93</v>
      </c>
      <c r="B97" s="467" t="s">
        <v>356</v>
      </c>
      <c r="C97" s="470">
        <v>77215</v>
      </c>
      <c r="D97" s="470">
        <v>1683</v>
      </c>
      <c r="E97" s="471">
        <v>2.1796283105614194</v>
      </c>
    </row>
    <row r="98" spans="1:5" ht="11.25">
      <c r="A98" s="466">
        <v>94</v>
      </c>
      <c r="B98" s="467" t="s">
        <v>357</v>
      </c>
      <c r="C98" s="470">
        <v>57421</v>
      </c>
      <c r="D98" s="470">
        <v>1546</v>
      </c>
      <c r="E98" s="471">
        <v>2.692394768464499</v>
      </c>
    </row>
    <row r="99" spans="1:5" ht="11.25">
      <c r="A99" s="472">
        <v>95</v>
      </c>
      <c r="B99" s="473" t="s">
        <v>358</v>
      </c>
      <c r="C99" s="474">
        <v>52705</v>
      </c>
      <c r="D99" s="474">
        <v>4294</v>
      </c>
      <c r="E99" s="475">
        <v>8.147234607722227</v>
      </c>
    </row>
    <row r="100" spans="1:7" ht="11.25">
      <c r="A100" s="476"/>
      <c r="B100" s="467"/>
      <c r="C100" s="477"/>
      <c r="D100" s="477"/>
      <c r="E100" s="478"/>
      <c r="F100" s="467"/>
      <c r="G100" s="467"/>
    </row>
    <row r="101" spans="1:7" ht="11.25">
      <c r="A101" s="476"/>
      <c r="B101" s="467"/>
      <c r="C101" s="477"/>
      <c r="D101" s="477"/>
      <c r="E101" s="478"/>
      <c r="F101" s="467"/>
      <c r="G101" s="467"/>
    </row>
    <row r="102" spans="1:7" ht="11.25">
      <c r="A102" s="476"/>
      <c r="B102" s="467"/>
      <c r="C102" s="477"/>
      <c r="D102" s="477"/>
      <c r="E102" s="467"/>
      <c r="F102" s="467"/>
      <c r="G102" s="467"/>
    </row>
    <row r="103" spans="1:7" ht="11.25">
      <c r="A103" s="476"/>
      <c r="B103" s="467"/>
      <c r="C103" s="477"/>
      <c r="D103" s="477"/>
      <c r="E103" s="467"/>
      <c r="F103" s="467"/>
      <c r="G103" s="467"/>
    </row>
    <row r="104" spans="1:7" ht="11.25">
      <c r="A104" s="467"/>
      <c r="B104" s="467"/>
      <c r="C104" s="467"/>
      <c r="D104" s="467"/>
      <c r="E104" s="467"/>
      <c r="F104" s="467"/>
      <c r="G104" s="467"/>
    </row>
    <row r="105" spans="1:7" ht="11.25">
      <c r="A105" s="467"/>
      <c r="B105" s="467"/>
      <c r="C105" s="467"/>
      <c r="D105" s="477"/>
      <c r="E105" s="467"/>
      <c r="F105" s="467"/>
      <c r="G105" s="467"/>
    </row>
    <row r="106" spans="1:7" ht="11.25">
      <c r="A106" s="467"/>
      <c r="B106" s="467"/>
      <c r="C106" s="467"/>
      <c r="D106" s="477"/>
      <c r="E106" s="467"/>
      <c r="F106" s="467"/>
      <c r="G106" s="467"/>
    </row>
    <row r="107" spans="1:7" ht="11.25">
      <c r="A107" s="467"/>
      <c r="B107" s="467"/>
      <c r="C107" s="467"/>
      <c r="D107" s="477"/>
      <c r="E107" s="467"/>
      <c r="F107" s="467"/>
      <c r="G107" s="467"/>
    </row>
  </sheetData>
  <sheetProtection/>
  <mergeCells count="1"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.7109375" style="479" customWidth="1"/>
    <col min="2" max="2" width="20.57421875" style="479" customWidth="1"/>
    <col min="3" max="3" width="13.140625" style="479" customWidth="1"/>
    <col min="4" max="4" width="13.421875" style="479" customWidth="1"/>
    <col min="5" max="5" width="18.421875" style="479" customWidth="1"/>
    <col min="6" max="6" width="5.00390625" style="479" customWidth="1"/>
    <col min="7" max="7" width="6.57421875" style="479" customWidth="1"/>
    <col min="8" max="16384" width="11.421875" style="479" customWidth="1"/>
  </cols>
  <sheetData>
    <row r="1" spans="1:5" ht="33.75" customHeight="1">
      <c r="A1" s="537" t="s">
        <v>362</v>
      </c>
      <c r="B1" s="538"/>
      <c r="C1" s="538"/>
      <c r="D1" s="538"/>
      <c r="E1" s="538"/>
    </row>
    <row r="3" spans="1:7" ht="42.75" customHeight="1">
      <c r="A3" s="480"/>
      <c r="B3" s="481"/>
      <c r="C3" s="482" t="s">
        <v>260</v>
      </c>
      <c r="D3" s="482" t="s">
        <v>363</v>
      </c>
      <c r="E3" s="482" t="s">
        <v>364</v>
      </c>
      <c r="G3" s="483"/>
    </row>
    <row r="4" spans="1:7" ht="11.25">
      <c r="A4" s="484">
        <v>1</v>
      </c>
      <c r="B4" s="485" t="s">
        <v>263</v>
      </c>
      <c r="C4" s="486">
        <v>22315</v>
      </c>
      <c r="D4" s="487">
        <v>12075.598565649136</v>
      </c>
      <c r="E4" s="488">
        <v>54.114266482855186</v>
      </c>
      <c r="G4" s="439"/>
    </row>
    <row r="5" spans="1:7" ht="11.25">
      <c r="A5" s="484">
        <v>2</v>
      </c>
      <c r="B5" s="485" t="s">
        <v>264</v>
      </c>
      <c r="C5" s="486">
        <v>20579</v>
      </c>
      <c r="D5" s="489">
        <v>6510.423477783872</v>
      </c>
      <c r="E5" s="488">
        <v>31.636248009057155</v>
      </c>
      <c r="G5" s="439"/>
    </row>
    <row r="6" spans="1:7" ht="11.25">
      <c r="A6" s="484">
        <v>3</v>
      </c>
      <c r="B6" s="485" t="s">
        <v>265</v>
      </c>
      <c r="C6" s="486">
        <v>10310</v>
      </c>
      <c r="D6" s="489">
        <v>4580.044984076433</v>
      </c>
      <c r="E6" s="488">
        <v>44.42332671267151</v>
      </c>
      <c r="G6" s="439"/>
    </row>
    <row r="7" spans="1:7" ht="11.25">
      <c r="A7" s="484">
        <v>4</v>
      </c>
      <c r="B7" s="485" t="s">
        <v>266</v>
      </c>
      <c r="C7" s="486">
        <v>4811</v>
      </c>
      <c r="D7" s="489">
        <v>681.5744680851064</v>
      </c>
      <c r="E7" s="488">
        <v>14.167002038767542</v>
      </c>
      <c r="G7" s="439"/>
    </row>
    <row r="8" spans="1:7" ht="11.25">
      <c r="A8" s="484">
        <v>5</v>
      </c>
      <c r="B8" s="485" t="s">
        <v>267</v>
      </c>
      <c r="C8" s="486">
        <v>4338</v>
      </c>
      <c r="D8" s="489">
        <v>828.0037664783426</v>
      </c>
      <c r="E8" s="488">
        <v>19.087223754687475</v>
      </c>
      <c r="G8" s="439"/>
    </row>
    <row r="9" spans="1:7" ht="11.25">
      <c r="A9" s="484">
        <v>6</v>
      </c>
      <c r="B9" s="485" t="s">
        <v>268</v>
      </c>
      <c r="C9" s="486">
        <v>34111</v>
      </c>
      <c r="D9" s="489">
        <v>3916.300463269358</v>
      </c>
      <c r="E9" s="488">
        <v>11.481048527657817</v>
      </c>
      <c r="G9" s="439"/>
    </row>
    <row r="10" spans="1:7" ht="11.25">
      <c r="A10" s="484">
        <v>7</v>
      </c>
      <c r="B10" s="485" t="s">
        <v>269</v>
      </c>
      <c r="C10" s="486">
        <v>10452</v>
      </c>
      <c r="D10" s="489">
        <v>2301.9844961240306</v>
      </c>
      <c r="E10" s="488">
        <v>22.024344585955134</v>
      </c>
      <c r="G10" s="439"/>
    </row>
    <row r="11" spans="1:7" ht="11.25">
      <c r="A11" s="484">
        <v>8</v>
      </c>
      <c r="B11" s="485" t="s">
        <v>270</v>
      </c>
      <c r="C11" s="486">
        <v>10467</v>
      </c>
      <c r="D11" s="489">
        <v>2517.263433813893</v>
      </c>
      <c r="E11" s="488">
        <v>24.04952167587554</v>
      </c>
      <c r="G11" s="439"/>
    </row>
    <row r="12" spans="1:7" ht="11.25">
      <c r="A12" s="484">
        <v>9</v>
      </c>
      <c r="B12" s="485" t="s">
        <v>271</v>
      </c>
      <c r="C12" s="486">
        <v>4486</v>
      </c>
      <c r="D12" s="489">
        <v>912.1449814126394</v>
      </c>
      <c r="E12" s="488">
        <v>20.333147155876937</v>
      </c>
      <c r="G12" s="439"/>
    </row>
    <row r="13" spans="1:7" ht="11.25">
      <c r="A13" s="484">
        <v>10</v>
      </c>
      <c r="B13" s="485" t="s">
        <v>272</v>
      </c>
      <c r="C13" s="486">
        <v>10707</v>
      </c>
      <c r="D13" s="489">
        <v>2574.583382439599</v>
      </c>
      <c r="E13" s="488">
        <v>24.045796044079566</v>
      </c>
      <c r="G13" s="439"/>
    </row>
    <row r="14" spans="1:7" ht="11.25">
      <c r="A14" s="484">
        <v>11</v>
      </c>
      <c r="B14" s="485" t="s">
        <v>273</v>
      </c>
      <c r="C14" s="486">
        <v>10752</v>
      </c>
      <c r="D14" s="489">
        <v>1837.502086230876</v>
      </c>
      <c r="E14" s="488">
        <v>17.089863153188954</v>
      </c>
      <c r="G14" s="439"/>
    </row>
    <row r="15" spans="1:7" ht="11.25">
      <c r="A15" s="484">
        <v>12</v>
      </c>
      <c r="B15" s="485" t="s">
        <v>274</v>
      </c>
      <c r="C15" s="486">
        <v>8250</v>
      </c>
      <c r="D15" s="489">
        <v>3049.9119571683523</v>
      </c>
      <c r="E15" s="488">
        <v>36.968629783858816</v>
      </c>
      <c r="G15" s="439"/>
    </row>
    <row r="16" spans="1:7" ht="11.25">
      <c r="A16" s="484">
        <v>13</v>
      </c>
      <c r="B16" s="485" t="s">
        <v>275</v>
      </c>
      <c r="C16" s="486">
        <v>71700</v>
      </c>
      <c r="D16" s="489">
        <v>8034.073195526939</v>
      </c>
      <c r="E16" s="488">
        <v>11.205123006313723</v>
      </c>
      <c r="G16" s="439"/>
    </row>
    <row r="17" spans="1:7" ht="11.25">
      <c r="A17" s="484">
        <v>14</v>
      </c>
      <c r="B17" s="485" t="s">
        <v>276</v>
      </c>
      <c r="C17" s="486">
        <v>24724</v>
      </c>
      <c r="D17" s="489">
        <v>11327.397615708274</v>
      </c>
      <c r="E17" s="488">
        <v>45.81539239487249</v>
      </c>
      <c r="G17" s="439"/>
    </row>
    <row r="18" spans="1:7" ht="11.25">
      <c r="A18" s="484">
        <v>15</v>
      </c>
      <c r="B18" s="485" t="s">
        <v>277</v>
      </c>
      <c r="C18" s="486">
        <v>4259</v>
      </c>
      <c r="D18" s="489">
        <v>1854.6963470319636</v>
      </c>
      <c r="E18" s="488">
        <v>43.54769539873124</v>
      </c>
      <c r="G18" s="439"/>
    </row>
    <row r="19" spans="1:7" ht="11.25">
      <c r="A19" s="484">
        <v>16</v>
      </c>
      <c r="B19" s="485" t="s">
        <v>278</v>
      </c>
      <c r="C19" s="486">
        <v>10678</v>
      </c>
      <c r="D19" s="489">
        <v>3431.988929889299</v>
      </c>
      <c r="E19" s="488">
        <v>32.14074667437066</v>
      </c>
      <c r="G19" s="439"/>
    </row>
    <row r="20" spans="1:7" ht="11.25">
      <c r="A20" s="484">
        <v>17</v>
      </c>
      <c r="B20" s="485" t="s">
        <v>279</v>
      </c>
      <c r="C20" s="486">
        <v>18580</v>
      </c>
      <c r="D20" s="489">
        <v>7154.911033930003</v>
      </c>
      <c r="E20" s="488">
        <v>38.508670796178706</v>
      </c>
      <c r="G20" s="439"/>
    </row>
    <row r="21" spans="1:7" ht="11.25">
      <c r="A21" s="484">
        <v>18</v>
      </c>
      <c r="B21" s="485" t="s">
        <v>280</v>
      </c>
      <c r="C21" s="486">
        <v>10161</v>
      </c>
      <c r="D21" s="489">
        <v>5499.057735011103</v>
      </c>
      <c r="E21" s="488">
        <v>54.11925730746091</v>
      </c>
      <c r="G21" s="439"/>
    </row>
    <row r="22" spans="1:7" ht="11.25">
      <c r="A22" s="484">
        <v>19</v>
      </c>
      <c r="B22" s="485" t="s">
        <v>281</v>
      </c>
      <c r="C22" s="486">
        <v>6902</v>
      </c>
      <c r="D22" s="489">
        <v>2380.2593440122046</v>
      </c>
      <c r="E22" s="488">
        <v>34.48651614042603</v>
      </c>
      <c r="G22" s="439"/>
    </row>
    <row r="23" spans="1:7" ht="11.25">
      <c r="A23" s="484" t="s">
        <v>8</v>
      </c>
      <c r="B23" s="485" t="s">
        <v>282</v>
      </c>
      <c r="C23" s="486">
        <v>3775</v>
      </c>
      <c r="D23" s="489">
        <v>235.77946768060838</v>
      </c>
      <c r="E23" s="488">
        <v>6.245813713393599</v>
      </c>
      <c r="G23" s="439"/>
    </row>
    <row r="24" spans="1:7" ht="11.25">
      <c r="A24" s="484" t="s">
        <v>76</v>
      </c>
      <c r="B24" s="485" t="s">
        <v>283</v>
      </c>
      <c r="C24" s="486">
        <v>4489</v>
      </c>
      <c r="D24" s="489">
        <v>424.4030612244898</v>
      </c>
      <c r="E24" s="488">
        <v>9.454289624069721</v>
      </c>
      <c r="G24" s="439"/>
    </row>
    <row r="25" spans="1:7" ht="11.25">
      <c r="A25" s="484">
        <v>21</v>
      </c>
      <c r="B25" s="485" t="s">
        <v>284</v>
      </c>
      <c r="C25" s="486">
        <v>17807</v>
      </c>
      <c r="D25" s="489">
        <v>10663.119877273723</v>
      </c>
      <c r="E25" s="488">
        <v>59.88161889860012</v>
      </c>
      <c r="G25" s="439"/>
    </row>
    <row r="26" spans="1:7" ht="11.25">
      <c r="A26" s="484">
        <v>22</v>
      </c>
      <c r="B26" s="485" t="s">
        <v>285</v>
      </c>
      <c r="C26" s="486">
        <v>19905</v>
      </c>
      <c r="D26" s="489">
        <v>8060.522986081822</v>
      </c>
      <c r="E26" s="488">
        <v>40.49496601899936</v>
      </c>
      <c r="G26" s="439"/>
    </row>
    <row r="27" spans="1:7" ht="11.25">
      <c r="A27" s="484">
        <v>23</v>
      </c>
      <c r="B27" s="485" t="s">
        <v>286</v>
      </c>
      <c r="C27" s="486">
        <v>3103</v>
      </c>
      <c r="D27" s="489">
        <v>1039.8198198198197</v>
      </c>
      <c r="E27" s="488">
        <v>33.510145659678365</v>
      </c>
      <c r="G27" s="439"/>
    </row>
    <row r="28" spans="1:7" ht="11.25">
      <c r="A28" s="484">
        <v>24</v>
      </c>
      <c r="B28" s="485" t="s">
        <v>287</v>
      </c>
      <c r="C28" s="486">
        <v>11497</v>
      </c>
      <c r="D28" s="489">
        <v>3085.9970794392525</v>
      </c>
      <c r="E28" s="488">
        <v>26.841759410622355</v>
      </c>
      <c r="G28" s="439"/>
    </row>
    <row r="29" spans="1:7" ht="11.25">
      <c r="A29" s="484">
        <v>25</v>
      </c>
      <c r="B29" s="485" t="s">
        <v>288</v>
      </c>
      <c r="C29" s="486">
        <v>20041</v>
      </c>
      <c r="D29" s="489">
        <v>11857.384456671252</v>
      </c>
      <c r="E29" s="488">
        <v>59.165632736246955</v>
      </c>
      <c r="G29" s="439"/>
    </row>
    <row r="30" spans="1:7" ht="11.25">
      <c r="A30" s="484">
        <v>26</v>
      </c>
      <c r="B30" s="485" t="s">
        <v>289</v>
      </c>
      <c r="C30" s="486">
        <v>17286</v>
      </c>
      <c r="D30" s="489">
        <v>6487.859977324263</v>
      </c>
      <c r="E30" s="488">
        <v>37.532453877844866</v>
      </c>
      <c r="G30" s="439"/>
    </row>
    <row r="31" spans="1:7" ht="11.25">
      <c r="A31" s="484">
        <v>27</v>
      </c>
      <c r="B31" s="485" t="s">
        <v>290</v>
      </c>
      <c r="C31" s="486">
        <v>22194</v>
      </c>
      <c r="D31" s="489">
        <v>7041.966156325544</v>
      </c>
      <c r="E31" s="488">
        <v>31.729143715984247</v>
      </c>
      <c r="G31" s="439"/>
    </row>
    <row r="32" spans="1:7" ht="11.25">
      <c r="A32" s="484">
        <v>28</v>
      </c>
      <c r="B32" s="485" t="s">
        <v>291</v>
      </c>
      <c r="C32" s="486">
        <v>16563</v>
      </c>
      <c r="D32" s="489">
        <v>7377.998398975345</v>
      </c>
      <c r="E32" s="488">
        <v>44.5450606712271</v>
      </c>
      <c r="G32" s="439"/>
    </row>
    <row r="33" spans="1:7" ht="11.25">
      <c r="A33" s="484">
        <v>29</v>
      </c>
      <c r="B33" s="485" t="s">
        <v>292</v>
      </c>
      <c r="C33" s="486">
        <v>30367</v>
      </c>
      <c r="D33" s="489">
        <v>10789.292604501608</v>
      </c>
      <c r="E33" s="488">
        <v>35.529662477365584</v>
      </c>
      <c r="G33" s="439"/>
    </row>
    <row r="34" spans="1:7" ht="11.25">
      <c r="A34" s="484">
        <v>30</v>
      </c>
      <c r="B34" s="485" t="s">
        <v>293</v>
      </c>
      <c r="C34" s="486">
        <v>23715</v>
      </c>
      <c r="D34" s="489">
        <v>3897.385071675729</v>
      </c>
      <c r="E34" s="488">
        <v>16.434261318472394</v>
      </c>
      <c r="G34" s="439"/>
    </row>
    <row r="35" spans="1:7" ht="11.25">
      <c r="A35" s="484">
        <v>31</v>
      </c>
      <c r="B35" s="485" t="s">
        <v>294</v>
      </c>
      <c r="C35" s="486">
        <v>42092</v>
      </c>
      <c r="D35" s="489">
        <v>8994.518250999614</v>
      </c>
      <c r="E35" s="488">
        <v>21.36871199040106</v>
      </c>
      <c r="G35" s="439"/>
    </row>
    <row r="36" spans="1:7" ht="11.25">
      <c r="A36" s="484">
        <v>32</v>
      </c>
      <c r="B36" s="485" t="s">
        <v>295</v>
      </c>
      <c r="C36" s="486">
        <v>5188</v>
      </c>
      <c r="D36" s="489">
        <v>2122.1184088806663</v>
      </c>
      <c r="E36" s="488">
        <v>40.904364087907986</v>
      </c>
      <c r="G36" s="439"/>
    </row>
    <row r="37" spans="1:7" ht="11.25">
      <c r="A37" s="484">
        <v>33</v>
      </c>
      <c r="B37" s="485" t="s">
        <v>296</v>
      </c>
      <c r="C37" s="486">
        <v>47748</v>
      </c>
      <c r="D37" s="489">
        <v>13893.378621812262</v>
      </c>
      <c r="E37" s="488">
        <v>29.097299618439017</v>
      </c>
      <c r="G37" s="439"/>
    </row>
    <row r="38" spans="1:7" ht="11.25">
      <c r="A38" s="484">
        <v>34</v>
      </c>
      <c r="B38" s="485" t="s">
        <v>297</v>
      </c>
      <c r="C38" s="486">
        <v>34609</v>
      </c>
      <c r="D38" s="489">
        <v>5679.855730697302</v>
      </c>
      <c r="E38" s="488">
        <v>16.41149912074114</v>
      </c>
      <c r="G38" s="439"/>
    </row>
    <row r="39" spans="1:7" ht="11.25">
      <c r="A39" s="484">
        <v>35</v>
      </c>
      <c r="B39" s="485" t="s">
        <v>298</v>
      </c>
      <c r="C39" s="486">
        <v>37287</v>
      </c>
      <c r="D39" s="489">
        <v>20159.080449126057</v>
      </c>
      <c r="E39" s="488">
        <v>54.06463499108551</v>
      </c>
      <c r="G39" s="439"/>
    </row>
    <row r="40" spans="1:7" ht="11.25">
      <c r="A40" s="484">
        <v>36</v>
      </c>
      <c r="B40" s="485" t="s">
        <v>299</v>
      </c>
      <c r="C40" s="486">
        <v>7225</v>
      </c>
      <c r="D40" s="489">
        <v>4100.527148128624</v>
      </c>
      <c r="E40" s="488">
        <v>56.75470101216088</v>
      </c>
      <c r="G40" s="439"/>
    </row>
    <row r="41" spans="1:7" ht="11.25">
      <c r="A41" s="484">
        <v>37</v>
      </c>
      <c r="B41" s="485" t="s">
        <v>300</v>
      </c>
      <c r="C41" s="486">
        <v>19945</v>
      </c>
      <c r="D41" s="489">
        <v>8827.141482194418</v>
      </c>
      <c r="E41" s="488">
        <v>44.257415303055495</v>
      </c>
      <c r="G41" s="439"/>
    </row>
    <row r="42" spans="1:7" ht="11.25">
      <c r="A42" s="484">
        <v>38</v>
      </c>
      <c r="B42" s="485" t="s">
        <v>301</v>
      </c>
      <c r="C42" s="486">
        <v>46792</v>
      </c>
      <c r="D42" s="489">
        <v>21109.325469215928</v>
      </c>
      <c r="E42" s="488">
        <v>45.113107944127044</v>
      </c>
      <c r="G42" s="439"/>
    </row>
    <row r="43" spans="1:7" ht="11.25">
      <c r="A43" s="484">
        <v>39</v>
      </c>
      <c r="B43" s="485" t="s">
        <v>302</v>
      </c>
      <c r="C43" s="486">
        <v>9062</v>
      </c>
      <c r="D43" s="489">
        <v>4388.108108108108</v>
      </c>
      <c r="E43" s="488">
        <v>48.42317488532452</v>
      </c>
      <c r="G43" s="439"/>
    </row>
    <row r="44" spans="1:7" ht="11.25">
      <c r="A44" s="484">
        <v>40</v>
      </c>
      <c r="B44" s="485" t="s">
        <v>303</v>
      </c>
      <c r="C44" s="486">
        <v>11219</v>
      </c>
      <c r="D44" s="489">
        <v>4054.9545970488084</v>
      </c>
      <c r="E44" s="488">
        <v>36.14363666145653</v>
      </c>
      <c r="G44" s="439"/>
    </row>
    <row r="45" spans="1:7" ht="11.25">
      <c r="A45" s="484">
        <v>41</v>
      </c>
      <c r="B45" s="485" t="s">
        <v>304</v>
      </c>
      <c r="C45" s="486">
        <v>11202</v>
      </c>
      <c r="D45" s="489">
        <v>5736.121960486322</v>
      </c>
      <c r="E45" s="488">
        <v>51.20623067743547</v>
      </c>
      <c r="G45" s="439"/>
    </row>
    <row r="46" spans="1:7" ht="11.25">
      <c r="A46" s="484">
        <v>42</v>
      </c>
      <c r="B46" s="485" t="s">
        <v>305</v>
      </c>
      <c r="C46" s="486">
        <v>26786</v>
      </c>
      <c r="D46" s="489">
        <v>9294.296566837107</v>
      </c>
      <c r="E46" s="488">
        <v>34.69833706726315</v>
      </c>
      <c r="G46" s="439"/>
    </row>
    <row r="47" spans="1:7" ht="11.25">
      <c r="A47" s="484">
        <v>43</v>
      </c>
      <c r="B47" s="485" t="s">
        <v>306</v>
      </c>
      <c r="C47" s="486">
        <v>7803</v>
      </c>
      <c r="D47" s="489">
        <v>3637.9607843137255</v>
      </c>
      <c r="E47" s="488">
        <v>46.62259111000545</v>
      </c>
      <c r="G47" s="439"/>
    </row>
    <row r="48" spans="1:7" ht="11.25">
      <c r="A48" s="484">
        <v>44</v>
      </c>
      <c r="B48" s="485" t="s">
        <v>307</v>
      </c>
      <c r="C48" s="486">
        <v>48960</v>
      </c>
      <c r="D48" s="489">
        <v>25144.879451448796</v>
      </c>
      <c r="E48" s="488">
        <v>51.358005415540845</v>
      </c>
      <c r="G48" s="439"/>
    </row>
    <row r="49" spans="1:7" ht="11.25">
      <c r="A49" s="484">
        <v>45</v>
      </c>
      <c r="B49" s="485" t="s">
        <v>308</v>
      </c>
      <c r="C49" s="486">
        <v>25090</v>
      </c>
      <c r="D49" s="489">
        <v>11455.37627118644</v>
      </c>
      <c r="E49" s="488">
        <v>45.657139382967074</v>
      </c>
      <c r="G49" s="439"/>
    </row>
    <row r="50" spans="1:7" ht="11.25">
      <c r="A50" s="484">
        <v>46</v>
      </c>
      <c r="B50" s="485" t="s">
        <v>309</v>
      </c>
      <c r="C50" s="486">
        <v>4698</v>
      </c>
      <c r="D50" s="489">
        <v>1470.830802603037</v>
      </c>
      <c r="E50" s="488">
        <v>31.307594776565285</v>
      </c>
      <c r="G50" s="439"/>
    </row>
    <row r="51" spans="1:7" ht="11.25">
      <c r="A51" s="484">
        <v>47</v>
      </c>
      <c r="B51" s="485" t="s">
        <v>310</v>
      </c>
      <c r="C51" s="486">
        <v>10153</v>
      </c>
      <c r="D51" s="489">
        <v>2941.5428945645053</v>
      </c>
      <c r="E51" s="488">
        <v>28.972154974534675</v>
      </c>
      <c r="G51" s="439"/>
    </row>
    <row r="52" spans="1:7" ht="11.25">
      <c r="A52" s="484">
        <v>48</v>
      </c>
      <c r="B52" s="485" t="s">
        <v>311</v>
      </c>
      <c r="C52" s="486">
        <v>2431</v>
      </c>
      <c r="D52" s="489">
        <v>556.2013651877133</v>
      </c>
      <c r="E52" s="488">
        <v>22.879529625163034</v>
      </c>
      <c r="G52" s="439"/>
    </row>
    <row r="53" spans="1:7" ht="11.25">
      <c r="A53" s="484">
        <v>49</v>
      </c>
      <c r="B53" s="485" t="s">
        <v>312</v>
      </c>
      <c r="C53" s="486">
        <v>30592</v>
      </c>
      <c r="D53" s="489">
        <v>9767.128614157527</v>
      </c>
      <c r="E53" s="488">
        <v>31.92706790715719</v>
      </c>
      <c r="G53" s="439"/>
    </row>
    <row r="54" spans="1:7" ht="11.25">
      <c r="A54" s="484">
        <v>50</v>
      </c>
      <c r="B54" s="485" t="s">
        <v>313</v>
      </c>
      <c r="C54" s="486">
        <v>16655</v>
      </c>
      <c r="D54" s="489">
        <v>9379.659124550644</v>
      </c>
      <c r="E54" s="488">
        <v>56.31737691114167</v>
      </c>
      <c r="G54" s="439"/>
    </row>
    <row r="55" spans="1:7" ht="11.25">
      <c r="A55" s="484">
        <v>51</v>
      </c>
      <c r="B55" s="485" t="s">
        <v>314</v>
      </c>
      <c r="C55" s="486">
        <v>20573</v>
      </c>
      <c r="D55" s="489">
        <v>6904.717001928906</v>
      </c>
      <c r="E55" s="488">
        <v>33.562032770762194</v>
      </c>
      <c r="G55" s="439"/>
    </row>
    <row r="56" spans="1:7" ht="11.25">
      <c r="A56" s="484">
        <v>52</v>
      </c>
      <c r="B56" s="485" t="s">
        <v>315</v>
      </c>
      <c r="C56" s="486">
        <v>6130</v>
      </c>
      <c r="D56" s="489">
        <v>3339.8864774624376</v>
      </c>
      <c r="E56" s="488">
        <v>54.48428185093699</v>
      </c>
      <c r="G56" s="439"/>
    </row>
    <row r="57" spans="1:7" ht="11.25">
      <c r="A57" s="484">
        <v>53</v>
      </c>
      <c r="B57" s="485" t="s">
        <v>316</v>
      </c>
      <c r="C57" s="486">
        <v>12254</v>
      </c>
      <c r="D57" s="489">
        <v>6939.468310267517</v>
      </c>
      <c r="E57" s="488">
        <v>56.63022939666653</v>
      </c>
      <c r="G57" s="439"/>
    </row>
    <row r="58" spans="1:7" ht="11.25">
      <c r="A58" s="484">
        <v>54</v>
      </c>
      <c r="B58" s="485" t="s">
        <v>317</v>
      </c>
      <c r="C58" s="486">
        <v>25405</v>
      </c>
      <c r="D58" s="489">
        <v>10669.404129793511</v>
      </c>
      <c r="E58" s="488">
        <v>41.997260892712106</v>
      </c>
      <c r="G58" s="439"/>
    </row>
    <row r="59" spans="1:7" ht="11.25">
      <c r="A59" s="484">
        <v>55</v>
      </c>
      <c r="B59" s="485" t="s">
        <v>318</v>
      </c>
      <c r="C59" s="486">
        <v>6769</v>
      </c>
      <c r="D59" s="489">
        <v>2552.7725210628646</v>
      </c>
      <c r="E59" s="488">
        <v>37.71269790312993</v>
      </c>
      <c r="G59" s="439"/>
    </row>
    <row r="60" spans="1:7" ht="11.25">
      <c r="A60" s="484">
        <v>56</v>
      </c>
      <c r="B60" s="485" t="s">
        <v>319</v>
      </c>
      <c r="C60" s="486">
        <v>24315</v>
      </c>
      <c r="D60" s="489">
        <v>9562.834299420349</v>
      </c>
      <c r="E60" s="488">
        <v>39.32895043973</v>
      </c>
      <c r="G60" s="439"/>
    </row>
    <row r="61" spans="1:7" ht="11.25">
      <c r="A61" s="484">
        <v>57</v>
      </c>
      <c r="B61" s="485" t="s">
        <v>320</v>
      </c>
      <c r="C61" s="486">
        <v>36022</v>
      </c>
      <c r="D61" s="489">
        <v>16234.997915389333</v>
      </c>
      <c r="E61" s="488">
        <v>45.06967385317121</v>
      </c>
      <c r="G61" s="439"/>
    </row>
    <row r="62" spans="1:7" ht="11.25">
      <c r="A62" s="484">
        <v>58</v>
      </c>
      <c r="B62" s="485" t="s">
        <v>321</v>
      </c>
      <c r="C62" s="486">
        <v>6484</v>
      </c>
      <c r="D62" s="489">
        <v>2249.052580300526</v>
      </c>
      <c r="E62" s="488">
        <v>34.686190319255495</v>
      </c>
      <c r="G62" s="439"/>
    </row>
    <row r="63" spans="1:7" ht="11.25">
      <c r="A63" s="484">
        <v>59</v>
      </c>
      <c r="B63" s="485" t="s">
        <v>322</v>
      </c>
      <c r="C63" s="486">
        <v>107057</v>
      </c>
      <c r="D63" s="489">
        <v>27138.38816568047</v>
      </c>
      <c r="E63" s="488">
        <v>25.349475667803574</v>
      </c>
      <c r="G63" s="439"/>
    </row>
    <row r="64" spans="1:7" ht="11.25">
      <c r="A64" s="484">
        <v>60</v>
      </c>
      <c r="B64" s="485" t="s">
        <v>323</v>
      </c>
      <c r="C64" s="486">
        <v>32262</v>
      </c>
      <c r="D64" s="489">
        <v>11566.593406593407</v>
      </c>
      <c r="E64" s="488">
        <v>35.85206560843533</v>
      </c>
      <c r="G64" s="439"/>
    </row>
    <row r="65" spans="1:7" ht="11.25">
      <c r="A65" s="484">
        <v>61</v>
      </c>
      <c r="B65" s="485" t="s">
        <v>324</v>
      </c>
      <c r="C65" s="486">
        <v>9882</v>
      </c>
      <c r="D65" s="489">
        <v>4132.788511749348</v>
      </c>
      <c r="E65" s="488">
        <v>41.821377370464965</v>
      </c>
      <c r="G65" s="439"/>
    </row>
    <row r="66" spans="1:7" ht="11.25">
      <c r="A66" s="484">
        <v>62</v>
      </c>
      <c r="B66" s="485" t="s">
        <v>325</v>
      </c>
      <c r="C66" s="486">
        <v>57954</v>
      </c>
      <c r="D66" s="489">
        <v>14779.233690795354</v>
      </c>
      <c r="E66" s="488">
        <v>25.50166285466983</v>
      </c>
      <c r="G66" s="439"/>
    </row>
    <row r="67" spans="1:7" ht="11.25">
      <c r="A67" s="484">
        <v>63</v>
      </c>
      <c r="B67" s="485" t="s">
        <v>326</v>
      </c>
      <c r="C67" s="486">
        <v>20279</v>
      </c>
      <c r="D67" s="489">
        <v>8130.699481865285</v>
      </c>
      <c r="E67" s="488">
        <v>40.094183548820375</v>
      </c>
      <c r="G67" s="439"/>
    </row>
    <row r="68" spans="1:7" ht="11.25">
      <c r="A68" s="484">
        <v>64</v>
      </c>
      <c r="B68" s="485" t="s">
        <v>327</v>
      </c>
      <c r="C68" s="486">
        <v>19643</v>
      </c>
      <c r="D68" s="489">
        <v>4376.503054257994</v>
      </c>
      <c r="E68" s="488">
        <v>22.280217147370536</v>
      </c>
      <c r="G68" s="439"/>
    </row>
    <row r="69" spans="1:7" ht="11.25">
      <c r="A69" s="484">
        <v>65</v>
      </c>
      <c r="B69" s="485" t="s">
        <v>328</v>
      </c>
      <c r="C69" s="486">
        <v>6629</v>
      </c>
      <c r="D69" s="489">
        <v>1921.2090680100755</v>
      </c>
      <c r="E69" s="488">
        <v>28.981883662846215</v>
      </c>
      <c r="G69" s="439"/>
    </row>
    <row r="70" spans="1:7" ht="11.25">
      <c r="A70" s="484">
        <v>66</v>
      </c>
      <c r="B70" s="485" t="s">
        <v>329</v>
      </c>
      <c r="C70" s="486">
        <v>13511</v>
      </c>
      <c r="D70" s="489">
        <v>1903.7092578423874</v>
      </c>
      <c r="E70" s="488">
        <v>14.090069260916197</v>
      </c>
      <c r="G70" s="439"/>
    </row>
    <row r="71" spans="1:7" ht="11.25">
      <c r="A71" s="484">
        <v>67</v>
      </c>
      <c r="B71" s="485" t="s">
        <v>330</v>
      </c>
      <c r="C71" s="486">
        <v>38576</v>
      </c>
      <c r="D71" s="489">
        <v>14819.747181964574</v>
      </c>
      <c r="E71" s="488">
        <v>38.41701364051372</v>
      </c>
      <c r="G71" s="439"/>
    </row>
    <row r="72" spans="1:7" ht="11.25">
      <c r="A72" s="484">
        <v>68</v>
      </c>
      <c r="B72" s="485" t="s">
        <v>331</v>
      </c>
      <c r="C72" s="486">
        <v>26921</v>
      </c>
      <c r="D72" s="489">
        <v>10193.481818181817</v>
      </c>
      <c r="E72" s="488">
        <v>37.86442486602213</v>
      </c>
      <c r="G72" s="439"/>
    </row>
    <row r="73" spans="1:7" ht="11.25">
      <c r="A73" s="484">
        <v>69</v>
      </c>
      <c r="B73" s="485" t="s">
        <v>332</v>
      </c>
      <c r="C73" s="486">
        <v>69155</v>
      </c>
      <c r="D73" s="489">
        <v>23379.93266815017</v>
      </c>
      <c r="E73" s="488">
        <v>33.80801484802281</v>
      </c>
      <c r="G73" s="439"/>
    </row>
    <row r="74" spans="1:7" ht="11.25">
      <c r="A74" s="484">
        <v>70</v>
      </c>
      <c r="B74" s="485" t="s">
        <v>333</v>
      </c>
      <c r="C74" s="486">
        <v>8591</v>
      </c>
      <c r="D74" s="489">
        <v>4933.421911917902</v>
      </c>
      <c r="E74" s="488">
        <v>57.42546748827729</v>
      </c>
      <c r="G74" s="439"/>
    </row>
    <row r="75" spans="1:7" ht="11.25">
      <c r="A75" s="484">
        <v>71</v>
      </c>
      <c r="B75" s="485" t="s">
        <v>334</v>
      </c>
      <c r="C75" s="486">
        <v>17574</v>
      </c>
      <c r="D75" s="489">
        <v>8746.423271130627</v>
      </c>
      <c r="E75" s="488">
        <v>49.7691093156403</v>
      </c>
      <c r="G75" s="439"/>
    </row>
    <row r="76" spans="1:7" ht="11.25">
      <c r="A76" s="484">
        <v>72</v>
      </c>
      <c r="B76" s="485" t="s">
        <v>335</v>
      </c>
      <c r="C76" s="486">
        <v>21057</v>
      </c>
      <c r="D76" s="489">
        <v>14711.194781987135</v>
      </c>
      <c r="E76" s="488">
        <v>69.8636785011499</v>
      </c>
      <c r="G76" s="439"/>
    </row>
    <row r="77" spans="1:7" ht="11.25">
      <c r="A77" s="484">
        <v>73</v>
      </c>
      <c r="B77" s="485" t="s">
        <v>336</v>
      </c>
      <c r="C77" s="486">
        <v>14477</v>
      </c>
      <c r="D77" s="489">
        <v>6967.457393850658</v>
      </c>
      <c r="E77" s="488">
        <v>48.127770904542786</v>
      </c>
      <c r="G77" s="439"/>
    </row>
    <row r="78" spans="1:7" ht="11.25">
      <c r="A78" s="484">
        <v>74</v>
      </c>
      <c r="B78" s="485" t="s">
        <v>337</v>
      </c>
      <c r="C78" s="486">
        <v>27484</v>
      </c>
      <c r="D78" s="489">
        <v>7670.99435468172</v>
      </c>
      <c r="E78" s="488">
        <v>27.910763916030128</v>
      </c>
      <c r="G78" s="439"/>
    </row>
    <row r="79" spans="1:7" ht="11.25">
      <c r="A79" s="484">
        <v>75</v>
      </c>
      <c r="B79" s="485" t="s">
        <v>338</v>
      </c>
      <c r="C79" s="486">
        <v>79353</v>
      </c>
      <c r="D79" s="489">
        <v>4685.333333333333</v>
      </c>
      <c r="E79" s="488">
        <v>5.904418652518912</v>
      </c>
      <c r="G79" s="439"/>
    </row>
    <row r="80" spans="1:7" ht="11.25">
      <c r="A80" s="484">
        <v>76</v>
      </c>
      <c r="B80" s="485" t="s">
        <v>339</v>
      </c>
      <c r="C80" s="486">
        <v>46322</v>
      </c>
      <c r="D80" s="489">
        <v>19249.714897959184</v>
      </c>
      <c r="E80" s="488">
        <v>41.556312115105534</v>
      </c>
      <c r="G80" s="439"/>
    </row>
    <row r="81" spans="1:7" ht="11.25">
      <c r="A81" s="484">
        <v>77</v>
      </c>
      <c r="B81" s="485" t="s">
        <v>340</v>
      </c>
      <c r="C81" s="486">
        <v>54583</v>
      </c>
      <c r="D81" s="489">
        <v>12663.559511623494</v>
      </c>
      <c r="E81" s="488">
        <v>23.20055605522506</v>
      </c>
      <c r="G81" s="439"/>
    </row>
    <row r="82" spans="1:7" ht="11.25">
      <c r="A82" s="484">
        <v>78</v>
      </c>
      <c r="B82" s="485" t="s">
        <v>341</v>
      </c>
      <c r="C82" s="486">
        <v>58829</v>
      </c>
      <c r="D82" s="489">
        <v>13147.802813485325</v>
      </c>
      <c r="E82" s="488">
        <v>22.349186308598355</v>
      </c>
      <c r="G82" s="439"/>
    </row>
    <row r="83" spans="1:7" ht="11.25">
      <c r="A83" s="484">
        <v>79</v>
      </c>
      <c r="B83" s="485" t="s">
        <v>342</v>
      </c>
      <c r="C83" s="486">
        <v>12737</v>
      </c>
      <c r="D83" s="489">
        <v>6686.231607629428</v>
      </c>
      <c r="E83" s="488">
        <v>52.49455607780034</v>
      </c>
      <c r="G83" s="439"/>
    </row>
    <row r="84" spans="1:7" ht="11.25">
      <c r="A84" s="484">
        <v>80</v>
      </c>
      <c r="B84" s="485" t="s">
        <v>343</v>
      </c>
      <c r="C84" s="486">
        <v>21097</v>
      </c>
      <c r="D84" s="489">
        <v>7228.520951302378</v>
      </c>
      <c r="E84" s="488">
        <v>34.26326468835559</v>
      </c>
      <c r="G84" s="439"/>
    </row>
    <row r="85" spans="1:7" ht="11.25">
      <c r="A85" s="484">
        <v>81</v>
      </c>
      <c r="B85" s="485" t="s">
        <v>344</v>
      </c>
      <c r="C85" s="486">
        <v>11614</v>
      </c>
      <c r="D85" s="489">
        <v>2384.5263157894733</v>
      </c>
      <c r="E85" s="488">
        <v>20.531481968223467</v>
      </c>
      <c r="G85" s="439"/>
    </row>
    <row r="86" spans="1:7" ht="11.25">
      <c r="A86" s="484">
        <v>82</v>
      </c>
      <c r="B86" s="485" t="s">
        <v>345</v>
      </c>
      <c r="C86" s="486">
        <v>7861</v>
      </c>
      <c r="D86" s="489">
        <v>2523.4735472679963</v>
      </c>
      <c r="E86" s="488">
        <v>32.10117729637446</v>
      </c>
      <c r="G86" s="439"/>
    </row>
    <row r="87" spans="1:7" ht="11.25">
      <c r="A87" s="484">
        <v>83</v>
      </c>
      <c r="B87" s="485" t="s">
        <v>346</v>
      </c>
      <c r="C87" s="486">
        <v>31837</v>
      </c>
      <c r="D87" s="489">
        <v>4070.353976229105</v>
      </c>
      <c r="E87" s="488">
        <v>12.784979665889074</v>
      </c>
      <c r="G87" s="439"/>
    </row>
    <row r="88" spans="1:7" ht="11.25">
      <c r="A88" s="484">
        <v>84</v>
      </c>
      <c r="B88" s="485" t="s">
        <v>347</v>
      </c>
      <c r="C88" s="486">
        <v>19981</v>
      </c>
      <c r="D88" s="489">
        <v>2705.286052009456</v>
      </c>
      <c r="E88" s="488">
        <v>13.539292588005885</v>
      </c>
      <c r="G88" s="439"/>
    </row>
    <row r="89" spans="1:7" ht="11.25">
      <c r="A89" s="484">
        <v>85</v>
      </c>
      <c r="B89" s="485" t="s">
        <v>348</v>
      </c>
      <c r="C89" s="486">
        <v>22145</v>
      </c>
      <c r="D89" s="489">
        <v>12975.860443187177</v>
      </c>
      <c r="E89" s="488">
        <v>58.59498958314372</v>
      </c>
      <c r="G89" s="439"/>
    </row>
    <row r="90" spans="1:7" ht="11.25">
      <c r="A90" s="484">
        <v>86</v>
      </c>
      <c r="B90" s="485" t="s">
        <v>349</v>
      </c>
      <c r="C90" s="486">
        <v>14223</v>
      </c>
      <c r="D90" s="489">
        <v>6229.712699967352</v>
      </c>
      <c r="E90" s="488">
        <v>43.80027209426529</v>
      </c>
      <c r="G90" s="439"/>
    </row>
    <row r="91" spans="1:7" ht="11.25">
      <c r="A91" s="484">
        <v>87</v>
      </c>
      <c r="B91" s="485" t="s">
        <v>350</v>
      </c>
      <c r="C91" s="486">
        <v>11190</v>
      </c>
      <c r="D91" s="489">
        <v>4512.824096385542</v>
      </c>
      <c r="E91" s="488">
        <v>40.32908039665364</v>
      </c>
      <c r="G91" s="439"/>
    </row>
    <row r="92" spans="1:7" ht="11.25">
      <c r="A92" s="484">
        <v>88</v>
      </c>
      <c r="B92" s="485" t="s">
        <v>351</v>
      </c>
      <c r="C92" s="486">
        <v>12894</v>
      </c>
      <c r="D92" s="489">
        <v>6044.9503239740825</v>
      </c>
      <c r="E92" s="488">
        <v>46.881885558973806</v>
      </c>
      <c r="G92" s="439"/>
    </row>
    <row r="93" spans="1:7" ht="11.25">
      <c r="A93" s="484">
        <v>89</v>
      </c>
      <c r="B93" s="485" t="s">
        <v>352</v>
      </c>
      <c r="C93" s="486">
        <v>11623</v>
      </c>
      <c r="D93" s="489">
        <v>6461.948881789138</v>
      </c>
      <c r="E93" s="488">
        <v>55.596221989065974</v>
      </c>
      <c r="G93" s="439"/>
    </row>
    <row r="94" spans="1:7" ht="11.25">
      <c r="A94" s="484">
        <v>90</v>
      </c>
      <c r="B94" s="485" t="s">
        <v>353</v>
      </c>
      <c r="C94" s="486">
        <v>5452</v>
      </c>
      <c r="D94" s="489">
        <v>2155.6057786273927</v>
      </c>
      <c r="E94" s="488">
        <v>39.53789029030435</v>
      </c>
      <c r="G94" s="439"/>
    </row>
    <row r="95" spans="1:7" ht="11.25">
      <c r="A95" s="484">
        <v>91</v>
      </c>
      <c r="B95" s="485" t="s">
        <v>354</v>
      </c>
      <c r="C95" s="486">
        <v>51867</v>
      </c>
      <c r="D95" s="489">
        <v>13126.54899059296</v>
      </c>
      <c r="E95" s="488">
        <v>25.30809376018077</v>
      </c>
      <c r="G95" s="439"/>
    </row>
    <row r="96" spans="1:7" ht="11.25">
      <c r="A96" s="484">
        <v>92</v>
      </c>
      <c r="B96" s="485" t="s">
        <v>355</v>
      </c>
      <c r="C96" s="486">
        <v>70032</v>
      </c>
      <c r="D96" s="489">
        <v>8487.043270868824</v>
      </c>
      <c r="E96" s="488">
        <v>12.118807503525279</v>
      </c>
      <c r="G96" s="439"/>
    </row>
    <row r="97" spans="1:7" ht="11.25">
      <c r="A97" s="484">
        <v>93</v>
      </c>
      <c r="B97" s="485" t="s">
        <v>356</v>
      </c>
      <c r="C97" s="486">
        <v>77215</v>
      </c>
      <c r="D97" s="489">
        <v>8665.16941260745</v>
      </c>
      <c r="E97" s="488">
        <v>11.222132244521726</v>
      </c>
      <c r="G97" s="439"/>
    </row>
    <row r="98" spans="1:7" ht="11.25">
      <c r="A98" s="484">
        <v>94</v>
      </c>
      <c r="B98" s="485" t="s">
        <v>357</v>
      </c>
      <c r="C98" s="486">
        <v>57421</v>
      </c>
      <c r="D98" s="489">
        <v>9220.634730538923</v>
      </c>
      <c r="E98" s="488">
        <v>16.057948713082187</v>
      </c>
      <c r="G98" s="439"/>
    </row>
    <row r="99" spans="1:7" ht="11.25">
      <c r="A99" s="490">
        <v>95</v>
      </c>
      <c r="B99" s="491" t="s">
        <v>358</v>
      </c>
      <c r="C99" s="492">
        <v>52705</v>
      </c>
      <c r="D99" s="493">
        <v>8272.879146611162</v>
      </c>
      <c r="E99" s="494">
        <v>15.696573658307866</v>
      </c>
      <c r="G99" s="439"/>
    </row>
    <row r="100" spans="1:3" ht="11.25">
      <c r="A100" s="495"/>
      <c r="B100" s="485"/>
      <c r="C100" s="496"/>
    </row>
    <row r="101" spans="1:3" ht="11.25">
      <c r="A101" s="495"/>
      <c r="B101" s="485"/>
      <c r="C101" s="496"/>
    </row>
    <row r="102" ht="11.25">
      <c r="C102" s="496"/>
    </row>
  </sheetData>
  <sheetProtection/>
  <mergeCells count="1"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00390625" style="497" customWidth="1"/>
    <col min="2" max="2" width="20.57421875" style="497" customWidth="1"/>
    <col min="3" max="3" width="11.421875" style="497" customWidth="1"/>
    <col min="4" max="4" width="11.00390625" style="497" customWidth="1"/>
    <col min="5" max="5" width="14.7109375" style="497" customWidth="1"/>
    <col min="6" max="7" width="11.421875" style="497" customWidth="1"/>
    <col min="8" max="8" width="11.57421875" style="497" customWidth="1"/>
    <col min="9" max="16384" width="11.421875" style="497" customWidth="1"/>
  </cols>
  <sheetData>
    <row r="1" spans="1:5" ht="32.25" customHeight="1">
      <c r="A1" s="539" t="s">
        <v>365</v>
      </c>
      <c r="B1" s="540"/>
      <c r="C1" s="540"/>
      <c r="D1" s="540"/>
      <c r="E1" s="540"/>
    </row>
    <row r="3" spans="1:6" ht="62.25" customHeight="1">
      <c r="A3" s="498"/>
      <c r="B3" s="499"/>
      <c r="C3" s="500" t="s">
        <v>260</v>
      </c>
      <c r="D3" s="500" t="s">
        <v>366</v>
      </c>
      <c r="E3" s="500" t="s">
        <v>367</v>
      </c>
      <c r="F3" s="501"/>
    </row>
    <row r="4" spans="1:8" ht="11.25">
      <c r="A4" s="502">
        <v>1</v>
      </c>
      <c r="B4" s="503" t="s">
        <v>263</v>
      </c>
      <c r="C4" s="504">
        <v>22315</v>
      </c>
      <c r="D4" s="505">
        <v>13873.598565649136</v>
      </c>
      <c r="E4" s="506">
        <v>62.1716270026849</v>
      </c>
      <c r="F4" s="507"/>
      <c r="G4" s="508"/>
      <c r="H4" s="509"/>
    </row>
    <row r="5" spans="1:8" ht="11.25">
      <c r="A5" s="510">
        <v>2</v>
      </c>
      <c r="B5" s="511" t="s">
        <v>264</v>
      </c>
      <c r="C5" s="504">
        <v>20579</v>
      </c>
      <c r="D5" s="512">
        <v>7160.423477783872</v>
      </c>
      <c r="E5" s="506">
        <v>34.794807705835424</v>
      </c>
      <c r="G5" s="508"/>
      <c r="H5" s="509"/>
    </row>
    <row r="6" spans="1:8" ht="11.25">
      <c r="A6" s="510">
        <v>3</v>
      </c>
      <c r="B6" s="511" t="s">
        <v>265</v>
      </c>
      <c r="C6" s="504">
        <v>10310</v>
      </c>
      <c r="D6" s="512">
        <v>5368.044984076433</v>
      </c>
      <c r="E6" s="506">
        <v>52.06639169812254</v>
      </c>
      <c r="G6" s="508"/>
      <c r="H6" s="509"/>
    </row>
    <row r="7" spans="1:8" ht="11.25">
      <c r="A7" s="510">
        <v>4</v>
      </c>
      <c r="B7" s="511" t="s">
        <v>266</v>
      </c>
      <c r="C7" s="504">
        <v>4811</v>
      </c>
      <c r="D7" s="512">
        <v>1539.5744680851064</v>
      </c>
      <c r="E7" s="506">
        <v>32.001132157246026</v>
      </c>
      <c r="G7" s="508"/>
      <c r="H7" s="509"/>
    </row>
    <row r="8" spans="1:8" ht="11.25">
      <c r="A8" s="510">
        <v>5</v>
      </c>
      <c r="B8" s="511" t="s">
        <v>267</v>
      </c>
      <c r="C8" s="504">
        <v>4338</v>
      </c>
      <c r="D8" s="512">
        <v>1532.0037664783426</v>
      </c>
      <c r="E8" s="506">
        <v>35.31590056427715</v>
      </c>
      <c r="F8" s="507"/>
      <c r="H8" s="513"/>
    </row>
    <row r="9" spans="1:8" ht="11.25">
      <c r="A9" s="510">
        <v>6</v>
      </c>
      <c r="B9" s="511" t="s">
        <v>268</v>
      </c>
      <c r="C9" s="504">
        <v>34111</v>
      </c>
      <c r="D9" s="512">
        <v>10386.300463269357</v>
      </c>
      <c r="E9" s="506">
        <v>30.448537021105675</v>
      </c>
      <c r="H9" s="513"/>
    </row>
    <row r="10" spans="1:8" ht="11.25">
      <c r="A10" s="510">
        <v>7</v>
      </c>
      <c r="B10" s="511" t="s">
        <v>269</v>
      </c>
      <c r="C10" s="504">
        <v>10452</v>
      </c>
      <c r="D10" s="512">
        <v>3192.9844961240306</v>
      </c>
      <c r="E10" s="506">
        <v>30.549028856908063</v>
      </c>
      <c r="H10" s="513"/>
    </row>
    <row r="11" spans="1:8" ht="11.25">
      <c r="A11" s="510">
        <v>8</v>
      </c>
      <c r="B11" s="511" t="s">
        <v>270</v>
      </c>
      <c r="C11" s="504">
        <v>10467</v>
      </c>
      <c r="D11" s="512">
        <v>3169.263433813893</v>
      </c>
      <c r="E11" s="506">
        <v>30.278622659920636</v>
      </c>
      <c r="H11" s="513"/>
    </row>
    <row r="12" spans="1:8" ht="11.25">
      <c r="A12" s="510">
        <v>9</v>
      </c>
      <c r="B12" s="511" t="s">
        <v>271</v>
      </c>
      <c r="C12" s="504">
        <v>4486</v>
      </c>
      <c r="D12" s="512">
        <v>1510.1449814126395</v>
      </c>
      <c r="E12" s="506">
        <v>33.66350827937226</v>
      </c>
      <c r="H12" s="513"/>
    </row>
    <row r="13" spans="1:8" ht="11.25">
      <c r="A13" s="510">
        <v>10</v>
      </c>
      <c r="B13" s="511" t="s">
        <v>272</v>
      </c>
      <c r="C13" s="504">
        <v>10707</v>
      </c>
      <c r="D13" s="512">
        <v>3663.583382439599</v>
      </c>
      <c r="E13" s="506">
        <v>34.21671226711123</v>
      </c>
      <c r="H13" s="513"/>
    </row>
    <row r="14" spans="1:8" ht="11.25">
      <c r="A14" s="510">
        <v>11</v>
      </c>
      <c r="B14" s="511" t="s">
        <v>273</v>
      </c>
      <c r="C14" s="504">
        <v>10752</v>
      </c>
      <c r="D14" s="512">
        <v>2877.502086230876</v>
      </c>
      <c r="E14" s="506">
        <v>26.762482200808</v>
      </c>
      <c r="H14" s="513"/>
    </row>
    <row r="15" spans="1:8" ht="11.25">
      <c r="A15" s="510">
        <v>12</v>
      </c>
      <c r="B15" s="511" t="s">
        <v>274</v>
      </c>
      <c r="C15" s="504">
        <v>8250</v>
      </c>
      <c r="D15" s="512">
        <v>3904.9119571683523</v>
      </c>
      <c r="E15" s="506">
        <v>47.332266147495176</v>
      </c>
      <c r="H15" s="513"/>
    </row>
    <row r="16" spans="1:8" ht="11.25">
      <c r="A16" s="510">
        <v>13</v>
      </c>
      <c r="B16" s="511" t="s">
        <v>275</v>
      </c>
      <c r="C16" s="504">
        <v>71700</v>
      </c>
      <c r="D16" s="512">
        <v>21319.07319552694</v>
      </c>
      <c r="E16" s="506">
        <v>29.733714359172858</v>
      </c>
      <c r="H16" s="513"/>
    </row>
    <row r="17" spans="1:8" ht="11.25">
      <c r="A17" s="510">
        <v>14</v>
      </c>
      <c r="B17" s="511" t="s">
        <v>276</v>
      </c>
      <c r="C17" s="504">
        <v>24724</v>
      </c>
      <c r="D17" s="512">
        <v>13353.397615708274</v>
      </c>
      <c r="E17" s="506">
        <v>54.00985930961121</v>
      </c>
      <c r="H17" s="513"/>
    </row>
    <row r="18" spans="1:8" ht="11.25">
      <c r="A18" s="510">
        <v>15</v>
      </c>
      <c r="B18" s="511" t="s">
        <v>277</v>
      </c>
      <c r="C18" s="504">
        <v>4259</v>
      </c>
      <c r="D18" s="512">
        <v>2205.6963470319633</v>
      </c>
      <c r="E18" s="506">
        <v>51.78906661263121</v>
      </c>
      <c r="H18" s="513"/>
    </row>
    <row r="19" spans="1:8" ht="11.25">
      <c r="A19" s="510">
        <v>16</v>
      </c>
      <c r="B19" s="511" t="s">
        <v>278</v>
      </c>
      <c r="C19" s="504">
        <v>10678</v>
      </c>
      <c r="D19" s="512">
        <v>4783.9889298892995</v>
      </c>
      <c r="E19" s="506">
        <v>44.80229378057033</v>
      </c>
      <c r="H19" s="513"/>
    </row>
    <row r="20" spans="1:8" ht="11.25">
      <c r="A20" s="510">
        <v>17</v>
      </c>
      <c r="B20" s="511" t="s">
        <v>279</v>
      </c>
      <c r="C20" s="504">
        <v>18580</v>
      </c>
      <c r="D20" s="512">
        <v>8880.911033930002</v>
      </c>
      <c r="E20" s="506">
        <v>47.79822946141013</v>
      </c>
      <c r="H20" s="513"/>
    </row>
    <row r="21" spans="1:8" ht="11.25">
      <c r="A21" s="510">
        <v>18</v>
      </c>
      <c r="B21" s="511" t="s">
        <v>280</v>
      </c>
      <c r="C21" s="504">
        <v>10161</v>
      </c>
      <c r="D21" s="512">
        <v>6114.057735011103</v>
      </c>
      <c r="E21" s="506">
        <v>60.1718111899528</v>
      </c>
      <c r="H21" s="513"/>
    </row>
    <row r="22" spans="1:8" ht="11.25">
      <c r="A22" s="510">
        <v>19</v>
      </c>
      <c r="B22" s="511" t="s">
        <v>281</v>
      </c>
      <c r="C22" s="504">
        <v>6902</v>
      </c>
      <c r="D22" s="512">
        <v>3314.2593440122046</v>
      </c>
      <c r="E22" s="506">
        <v>48.01882561594037</v>
      </c>
      <c r="H22" s="513"/>
    </row>
    <row r="23" spans="1:8" ht="11.25">
      <c r="A23" s="510" t="s">
        <v>8</v>
      </c>
      <c r="B23" s="511" t="s">
        <v>282</v>
      </c>
      <c r="C23" s="504">
        <v>3775</v>
      </c>
      <c r="D23" s="512">
        <v>923.7794676806084</v>
      </c>
      <c r="E23" s="506">
        <v>24.470979276307506</v>
      </c>
      <c r="H23" s="513"/>
    </row>
    <row r="24" spans="1:8" ht="11.25">
      <c r="A24" s="510" t="s">
        <v>76</v>
      </c>
      <c r="B24" s="511" t="s">
        <v>283</v>
      </c>
      <c r="C24" s="504">
        <v>4489</v>
      </c>
      <c r="D24" s="512">
        <v>947.4030612244899</v>
      </c>
      <c r="E24" s="506">
        <v>21.1049913393738</v>
      </c>
      <c r="H24" s="513"/>
    </row>
    <row r="25" spans="1:8" ht="11.25">
      <c r="A25" s="510">
        <v>21</v>
      </c>
      <c r="B25" s="511" t="s">
        <v>284</v>
      </c>
      <c r="C25" s="504">
        <v>17807</v>
      </c>
      <c r="D25" s="512">
        <v>12702.119877273723</v>
      </c>
      <c r="E25" s="506">
        <v>71.33217205185446</v>
      </c>
      <c r="H25" s="513"/>
    </row>
    <row r="26" spans="1:8" ht="11.25">
      <c r="A26" s="510">
        <v>22</v>
      </c>
      <c r="B26" s="511" t="s">
        <v>285</v>
      </c>
      <c r="C26" s="504">
        <v>19905</v>
      </c>
      <c r="D26" s="512">
        <v>9271.522986081822</v>
      </c>
      <c r="E26" s="506">
        <v>46.57886453695967</v>
      </c>
      <c r="H26" s="513"/>
    </row>
    <row r="27" spans="1:8" ht="11.25">
      <c r="A27" s="510">
        <v>23</v>
      </c>
      <c r="B27" s="511" t="s">
        <v>286</v>
      </c>
      <c r="C27" s="504">
        <v>3103</v>
      </c>
      <c r="D27" s="512">
        <v>1217.8198198198197</v>
      </c>
      <c r="E27" s="506">
        <v>39.246529804054774</v>
      </c>
      <c r="H27" s="513"/>
    </row>
    <row r="28" spans="1:8" ht="11.25">
      <c r="A28" s="510">
        <v>24</v>
      </c>
      <c r="B28" s="511" t="s">
        <v>287</v>
      </c>
      <c r="C28" s="504">
        <v>11497</v>
      </c>
      <c r="D28" s="512">
        <v>4254.997079439252</v>
      </c>
      <c r="E28" s="506">
        <v>37.00962928972125</v>
      </c>
      <c r="H28" s="513"/>
    </row>
    <row r="29" spans="1:8" ht="11.25">
      <c r="A29" s="510">
        <v>25</v>
      </c>
      <c r="B29" s="511" t="s">
        <v>288</v>
      </c>
      <c r="C29" s="504">
        <v>20041</v>
      </c>
      <c r="D29" s="512">
        <v>13845.384456671252</v>
      </c>
      <c r="E29" s="506">
        <v>69.0852974236378</v>
      </c>
      <c r="H29" s="513"/>
    </row>
    <row r="30" spans="1:8" ht="11.25">
      <c r="A30" s="510">
        <v>26</v>
      </c>
      <c r="B30" s="511" t="s">
        <v>289</v>
      </c>
      <c r="C30" s="504">
        <v>17286</v>
      </c>
      <c r="D30" s="512">
        <v>8631.859977324264</v>
      </c>
      <c r="E30" s="506">
        <v>49.935554653038665</v>
      </c>
      <c r="H30" s="513"/>
    </row>
    <row r="31" spans="1:8" ht="11.25">
      <c r="A31" s="510">
        <v>27</v>
      </c>
      <c r="B31" s="511" t="s">
        <v>290</v>
      </c>
      <c r="C31" s="504">
        <v>22194</v>
      </c>
      <c r="D31" s="512">
        <v>8476.966156325543</v>
      </c>
      <c r="E31" s="506">
        <v>38.19485516953024</v>
      </c>
      <c r="H31" s="513"/>
    </row>
    <row r="32" spans="1:8" ht="11.25">
      <c r="A32" s="510">
        <v>28</v>
      </c>
      <c r="B32" s="511" t="s">
        <v>291</v>
      </c>
      <c r="C32" s="504">
        <v>16563</v>
      </c>
      <c r="D32" s="512">
        <v>8748.998398975345</v>
      </c>
      <c r="E32" s="506">
        <v>52.822546633915024</v>
      </c>
      <c r="H32" s="513"/>
    </row>
    <row r="33" spans="1:8" ht="11.25">
      <c r="A33" s="510">
        <v>29</v>
      </c>
      <c r="B33" s="511" t="s">
        <v>292</v>
      </c>
      <c r="C33" s="504">
        <v>30367</v>
      </c>
      <c r="D33" s="512">
        <v>13030.292604501608</v>
      </c>
      <c r="E33" s="506">
        <v>42.909383885473076</v>
      </c>
      <c r="H33" s="513"/>
    </row>
    <row r="34" spans="1:8" ht="11.25">
      <c r="A34" s="510">
        <v>30</v>
      </c>
      <c r="B34" s="511" t="s">
        <v>293</v>
      </c>
      <c r="C34" s="504">
        <v>23715</v>
      </c>
      <c r="D34" s="512">
        <v>7153.385071675729</v>
      </c>
      <c r="E34" s="506">
        <v>30.163968255010452</v>
      </c>
      <c r="H34" s="513"/>
    </row>
    <row r="35" spans="1:8" ht="11.25">
      <c r="A35" s="510">
        <v>31</v>
      </c>
      <c r="B35" s="511" t="s">
        <v>294</v>
      </c>
      <c r="C35" s="504">
        <v>42092</v>
      </c>
      <c r="D35" s="512">
        <v>17817.518250999616</v>
      </c>
      <c r="E35" s="506">
        <v>42.32993977715389</v>
      </c>
      <c r="H35" s="513"/>
    </row>
    <row r="36" spans="1:8" ht="11.25">
      <c r="A36" s="510">
        <v>32</v>
      </c>
      <c r="B36" s="511" t="s">
        <v>295</v>
      </c>
      <c r="C36" s="504">
        <v>5188</v>
      </c>
      <c r="D36" s="512">
        <v>2537.1184088806663</v>
      </c>
      <c r="E36" s="506">
        <v>48.90359307788486</v>
      </c>
      <c r="H36" s="513"/>
    </row>
    <row r="37" spans="1:8" ht="11.25">
      <c r="A37" s="510">
        <v>33</v>
      </c>
      <c r="B37" s="511" t="s">
        <v>296</v>
      </c>
      <c r="C37" s="504">
        <v>47748</v>
      </c>
      <c r="D37" s="512">
        <v>21521.378621812262</v>
      </c>
      <c r="E37" s="506">
        <v>45.07283786087849</v>
      </c>
      <c r="H37" s="513"/>
    </row>
    <row r="38" spans="1:8" ht="11.25">
      <c r="A38" s="510">
        <v>34</v>
      </c>
      <c r="B38" s="511" t="s">
        <v>297</v>
      </c>
      <c r="C38" s="504">
        <v>34609</v>
      </c>
      <c r="D38" s="512">
        <v>11081.855730697302</v>
      </c>
      <c r="E38" s="506">
        <v>32.020155828533916</v>
      </c>
      <c r="H38" s="513"/>
    </row>
    <row r="39" spans="1:8" ht="11.25">
      <c r="A39" s="510">
        <v>35</v>
      </c>
      <c r="B39" s="511" t="s">
        <v>298</v>
      </c>
      <c r="C39" s="504">
        <v>37287</v>
      </c>
      <c r="D39" s="512">
        <v>23674.080449126057</v>
      </c>
      <c r="E39" s="506">
        <v>63.491512991460986</v>
      </c>
      <c r="H39" s="513"/>
    </row>
    <row r="40" spans="1:8" ht="11.25">
      <c r="A40" s="510">
        <v>36</v>
      </c>
      <c r="B40" s="511" t="s">
        <v>299</v>
      </c>
      <c r="C40" s="504">
        <v>7225</v>
      </c>
      <c r="D40" s="512">
        <v>4703.527148128624</v>
      </c>
      <c r="E40" s="506">
        <v>65.10072177340656</v>
      </c>
      <c r="H40" s="513"/>
    </row>
    <row r="41" spans="1:8" ht="11.25">
      <c r="A41" s="510">
        <v>37</v>
      </c>
      <c r="B41" s="511" t="s">
        <v>300</v>
      </c>
      <c r="C41" s="504">
        <v>19945</v>
      </c>
      <c r="D41" s="512">
        <v>11476.141482194418</v>
      </c>
      <c r="E41" s="506">
        <v>57.53893949458219</v>
      </c>
      <c r="H41" s="513"/>
    </row>
    <row r="42" spans="1:8" ht="11.25">
      <c r="A42" s="510">
        <v>38</v>
      </c>
      <c r="B42" s="511" t="s">
        <v>301</v>
      </c>
      <c r="C42" s="504">
        <v>46792</v>
      </c>
      <c r="D42" s="512">
        <v>29103.325469215928</v>
      </c>
      <c r="E42" s="506">
        <v>62.19722488719424</v>
      </c>
      <c r="H42" s="513"/>
    </row>
    <row r="43" spans="1:8" ht="11.25">
      <c r="A43" s="510">
        <v>39</v>
      </c>
      <c r="B43" s="511" t="s">
        <v>302</v>
      </c>
      <c r="C43" s="504">
        <v>9062</v>
      </c>
      <c r="D43" s="512">
        <v>5028.108108108108</v>
      </c>
      <c r="E43" s="506">
        <v>55.48563350373106</v>
      </c>
      <c r="H43" s="513"/>
    </row>
    <row r="44" spans="1:8" ht="11.25">
      <c r="A44" s="510">
        <v>40</v>
      </c>
      <c r="B44" s="511" t="s">
        <v>303</v>
      </c>
      <c r="C44" s="504">
        <v>11219</v>
      </c>
      <c r="D44" s="512">
        <v>4985.954597048809</v>
      </c>
      <c r="E44" s="506">
        <v>44.442058980736334</v>
      </c>
      <c r="H44" s="513"/>
    </row>
    <row r="45" spans="1:8" ht="11.25">
      <c r="A45" s="510">
        <v>41</v>
      </c>
      <c r="B45" s="511" t="s">
        <v>304</v>
      </c>
      <c r="C45" s="504">
        <v>11202</v>
      </c>
      <c r="D45" s="512">
        <v>6661.121960486322</v>
      </c>
      <c r="E45" s="506">
        <v>59.46368470350225</v>
      </c>
      <c r="H45" s="513"/>
    </row>
    <row r="46" spans="1:8" ht="11.25">
      <c r="A46" s="510">
        <v>42</v>
      </c>
      <c r="B46" s="511" t="s">
        <v>305</v>
      </c>
      <c r="C46" s="504">
        <v>26786</v>
      </c>
      <c r="D46" s="512">
        <v>11836.296566837107</v>
      </c>
      <c r="E46" s="506">
        <v>44.18836917358735</v>
      </c>
      <c r="H46" s="513"/>
    </row>
    <row r="47" spans="1:8" ht="11.25">
      <c r="A47" s="510">
        <v>43</v>
      </c>
      <c r="B47" s="511" t="s">
        <v>306</v>
      </c>
      <c r="C47" s="504">
        <v>7803</v>
      </c>
      <c r="D47" s="512">
        <v>4395.9607843137255</v>
      </c>
      <c r="E47" s="506">
        <v>56.33680359238402</v>
      </c>
      <c r="H47" s="513"/>
    </row>
    <row r="48" spans="1:8" ht="11.25">
      <c r="A48" s="510">
        <v>44</v>
      </c>
      <c r="B48" s="511" t="s">
        <v>307</v>
      </c>
      <c r="C48" s="504">
        <v>48960</v>
      </c>
      <c r="D48" s="512">
        <v>30767.879451448796</v>
      </c>
      <c r="E48" s="506">
        <v>62.842891036455875</v>
      </c>
      <c r="H48" s="513"/>
    </row>
    <row r="49" spans="1:8" ht="11.25">
      <c r="A49" s="510">
        <v>45</v>
      </c>
      <c r="B49" s="511" t="s">
        <v>308</v>
      </c>
      <c r="C49" s="504">
        <v>25090</v>
      </c>
      <c r="D49" s="512">
        <v>15957.37627118644</v>
      </c>
      <c r="E49" s="506">
        <v>63.60054312947964</v>
      </c>
      <c r="H49" s="513"/>
    </row>
    <row r="50" spans="1:8" ht="11.25">
      <c r="A50" s="510">
        <v>46</v>
      </c>
      <c r="B50" s="511" t="s">
        <v>309</v>
      </c>
      <c r="C50" s="504">
        <v>4698</v>
      </c>
      <c r="D50" s="512">
        <v>2061.8308026030372</v>
      </c>
      <c r="E50" s="506">
        <v>43.887415977076145</v>
      </c>
      <c r="H50" s="513"/>
    </row>
    <row r="51" spans="1:8" ht="11.25">
      <c r="A51" s="510">
        <v>47</v>
      </c>
      <c r="B51" s="511" t="s">
        <v>310</v>
      </c>
      <c r="C51" s="504">
        <v>10153</v>
      </c>
      <c r="D51" s="512">
        <v>4234.542894564505</v>
      </c>
      <c r="E51" s="506">
        <v>41.70730714630656</v>
      </c>
      <c r="H51" s="513"/>
    </row>
    <row r="52" spans="1:8" ht="11.25">
      <c r="A52" s="510">
        <v>48</v>
      </c>
      <c r="B52" s="511" t="s">
        <v>311</v>
      </c>
      <c r="C52" s="504">
        <v>2431</v>
      </c>
      <c r="D52" s="512">
        <v>841.2013651877133</v>
      </c>
      <c r="E52" s="506">
        <v>34.60310017226299</v>
      </c>
      <c r="H52" s="513"/>
    </row>
    <row r="53" spans="1:8" ht="11.25">
      <c r="A53" s="510">
        <v>49</v>
      </c>
      <c r="B53" s="511" t="s">
        <v>312</v>
      </c>
      <c r="C53" s="504">
        <v>30592</v>
      </c>
      <c r="D53" s="512">
        <v>12742.128614157527</v>
      </c>
      <c r="E53" s="506">
        <v>41.651832551508654</v>
      </c>
      <c r="H53" s="513"/>
    </row>
    <row r="54" spans="1:8" ht="11.25">
      <c r="A54" s="510">
        <v>50</v>
      </c>
      <c r="B54" s="511" t="s">
        <v>313</v>
      </c>
      <c r="C54" s="504">
        <v>16655</v>
      </c>
      <c r="D54" s="512">
        <v>10457.659124550644</v>
      </c>
      <c r="E54" s="506">
        <v>62.78990768268174</v>
      </c>
      <c r="H54" s="513"/>
    </row>
    <row r="55" spans="1:8" ht="11.25">
      <c r="A55" s="510">
        <v>51</v>
      </c>
      <c r="B55" s="511" t="s">
        <v>314</v>
      </c>
      <c r="C55" s="504">
        <v>20573</v>
      </c>
      <c r="D55" s="512">
        <v>10072.717001928906</v>
      </c>
      <c r="E55" s="506">
        <v>48.96085647172948</v>
      </c>
      <c r="H55" s="513"/>
    </row>
    <row r="56" spans="1:8" ht="11.25">
      <c r="A56" s="510">
        <v>52</v>
      </c>
      <c r="B56" s="511" t="s">
        <v>315</v>
      </c>
      <c r="C56" s="504">
        <v>6130</v>
      </c>
      <c r="D56" s="512">
        <v>3578.8864774624376</v>
      </c>
      <c r="E56" s="506">
        <v>58.38313992597778</v>
      </c>
      <c r="H56" s="513"/>
    </row>
    <row r="57" spans="1:8" ht="11.25">
      <c r="A57" s="510">
        <v>53</v>
      </c>
      <c r="B57" s="511" t="s">
        <v>316</v>
      </c>
      <c r="C57" s="504">
        <v>12254</v>
      </c>
      <c r="D57" s="512">
        <v>7672.468310267517</v>
      </c>
      <c r="E57" s="506">
        <v>62.61194965127728</v>
      </c>
      <c r="H57" s="513"/>
    </row>
    <row r="58" spans="1:8" ht="11.25">
      <c r="A58" s="510">
        <v>54</v>
      </c>
      <c r="B58" s="511" t="s">
        <v>317</v>
      </c>
      <c r="C58" s="504">
        <v>25405</v>
      </c>
      <c r="D58" s="512">
        <v>13723.404129793511</v>
      </c>
      <c r="E58" s="506">
        <v>54.01851655104708</v>
      </c>
      <c r="H58" s="513"/>
    </row>
    <row r="59" spans="1:8" ht="11.25">
      <c r="A59" s="510">
        <v>55</v>
      </c>
      <c r="B59" s="511" t="s">
        <v>318</v>
      </c>
      <c r="C59" s="504">
        <v>6769</v>
      </c>
      <c r="D59" s="512">
        <v>2888.7725210628646</v>
      </c>
      <c r="E59" s="506">
        <v>42.6765034874112</v>
      </c>
      <c r="H59" s="513"/>
    </row>
    <row r="60" spans="1:8" ht="11.25">
      <c r="A60" s="510">
        <v>56</v>
      </c>
      <c r="B60" s="511" t="s">
        <v>319</v>
      </c>
      <c r="C60" s="504">
        <v>24315</v>
      </c>
      <c r="D60" s="512">
        <v>11073.834299420349</v>
      </c>
      <c r="E60" s="506">
        <v>45.54322146584556</v>
      </c>
      <c r="H60" s="513"/>
    </row>
    <row r="61" spans="1:8" ht="11.25">
      <c r="A61" s="510">
        <v>57</v>
      </c>
      <c r="B61" s="511" t="s">
        <v>320</v>
      </c>
      <c r="C61" s="504">
        <v>36022</v>
      </c>
      <c r="D61" s="512">
        <v>18754.997915389333</v>
      </c>
      <c r="E61" s="506">
        <v>52.06539868799437</v>
      </c>
      <c r="H61" s="513"/>
    </row>
    <row r="62" spans="1:8" ht="11.25">
      <c r="A62" s="510">
        <v>58</v>
      </c>
      <c r="B62" s="511" t="s">
        <v>321</v>
      </c>
      <c r="C62" s="504">
        <v>6484</v>
      </c>
      <c r="D62" s="512">
        <v>2758.052580300526</v>
      </c>
      <c r="E62" s="506">
        <v>42.536282854727425</v>
      </c>
      <c r="H62" s="513"/>
    </row>
    <row r="63" spans="1:8" ht="11.25">
      <c r="A63" s="510">
        <v>59</v>
      </c>
      <c r="B63" s="511" t="s">
        <v>322</v>
      </c>
      <c r="C63" s="504">
        <v>107057</v>
      </c>
      <c r="D63" s="512">
        <v>36271.38816568047</v>
      </c>
      <c r="E63" s="506">
        <v>33.880445151349726</v>
      </c>
      <c r="H63" s="513"/>
    </row>
    <row r="64" spans="1:8" ht="11.25">
      <c r="A64" s="510">
        <v>60</v>
      </c>
      <c r="B64" s="511" t="s">
        <v>323</v>
      </c>
      <c r="C64" s="504">
        <v>32262</v>
      </c>
      <c r="D64" s="512">
        <v>14983.593406593407</v>
      </c>
      <c r="E64" s="506">
        <v>46.44347345667785</v>
      </c>
      <c r="H64" s="513"/>
    </row>
    <row r="65" spans="1:8" ht="11.25">
      <c r="A65" s="510">
        <v>61</v>
      </c>
      <c r="B65" s="511" t="s">
        <v>324</v>
      </c>
      <c r="C65" s="504">
        <v>9882</v>
      </c>
      <c r="D65" s="512">
        <v>4795.788511749348</v>
      </c>
      <c r="E65" s="506">
        <v>48.530545555042984</v>
      </c>
      <c r="H65" s="513"/>
    </row>
    <row r="66" spans="1:8" ht="11.25">
      <c r="A66" s="510">
        <v>62</v>
      </c>
      <c r="B66" s="511" t="s">
        <v>325</v>
      </c>
      <c r="C66" s="504">
        <v>57954</v>
      </c>
      <c r="D66" s="512">
        <v>17844.233690795354</v>
      </c>
      <c r="E66" s="506">
        <v>30.790340081435886</v>
      </c>
      <c r="H66" s="513"/>
    </row>
    <row r="67" spans="1:8" ht="11.25">
      <c r="A67" s="510">
        <v>63</v>
      </c>
      <c r="B67" s="511" t="s">
        <v>326</v>
      </c>
      <c r="C67" s="504">
        <v>20279</v>
      </c>
      <c r="D67" s="512">
        <v>10681.699481865286</v>
      </c>
      <c r="E67" s="506">
        <v>52.67369930403514</v>
      </c>
      <c r="H67" s="513"/>
    </row>
    <row r="68" spans="1:8" ht="11.25">
      <c r="A68" s="510">
        <v>64</v>
      </c>
      <c r="B68" s="511" t="s">
        <v>327</v>
      </c>
      <c r="C68" s="504">
        <v>19643</v>
      </c>
      <c r="D68" s="512">
        <v>7035.503054257994</v>
      </c>
      <c r="E68" s="506">
        <v>35.81684597188818</v>
      </c>
      <c r="H68" s="513"/>
    </row>
    <row r="69" spans="1:8" ht="11.25">
      <c r="A69" s="510">
        <v>65</v>
      </c>
      <c r="B69" s="511" t="s">
        <v>328</v>
      </c>
      <c r="C69" s="504">
        <v>6629</v>
      </c>
      <c r="D69" s="512">
        <v>2601.2090680100755</v>
      </c>
      <c r="E69" s="506">
        <v>39.23984112249322</v>
      </c>
      <c r="H69" s="513"/>
    </row>
    <row r="70" spans="1:8" ht="11.25">
      <c r="A70" s="510">
        <v>66</v>
      </c>
      <c r="B70" s="511" t="s">
        <v>329</v>
      </c>
      <c r="C70" s="504">
        <v>13511</v>
      </c>
      <c r="D70" s="512">
        <v>3788.709257842387</v>
      </c>
      <c r="E70" s="506">
        <v>28.041664257585573</v>
      </c>
      <c r="H70" s="513"/>
    </row>
    <row r="71" spans="1:8" ht="11.25">
      <c r="A71" s="510">
        <v>67</v>
      </c>
      <c r="B71" s="511" t="s">
        <v>330</v>
      </c>
      <c r="C71" s="504">
        <v>38576</v>
      </c>
      <c r="D71" s="512">
        <v>20324.747181964573</v>
      </c>
      <c r="E71" s="506">
        <v>52.687544540555194</v>
      </c>
      <c r="H71" s="513"/>
    </row>
    <row r="72" spans="1:8" ht="11.25">
      <c r="A72" s="510">
        <v>68</v>
      </c>
      <c r="B72" s="511" t="s">
        <v>331</v>
      </c>
      <c r="C72" s="504">
        <v>26921</v>
      </c>
      <c r="D72" s="512">
        <v>13641.481818181817</v>
      </c>
      <c r="E72" s="506">
        <v>50.672270042650034</v>
      </c>
      <c r="H72" s="513"/>
    </row>
    <row r="73" spans="1:8" ht="11.25">
      <c r="A73" s="510">
        <v>69</v>
      </c>
      <c r="B73" s="511" t="s">
        <v>332</v>
      </c>
      <c r="C73" s="504">
        <v>69155</v>
      </c>
      <c r="D73" s="512">
        <v>34477.93266815017</v>
      </c>
      <c r="E73" s="506">
        <v>49.85602294577423</v>
      </c>
      <c r="H73" s="513"/>
    </row>
    <row r="74" spans="1:8" ht="11.25">
      <c r="A74" s="510">
        <v>70</v>
      </c>
      <c r="B74" s="511" t="s">
        <v>333</v>
      </c>
      <c r="C74" s="504">
        <v>8591</v>
      </c>
      <c r="D74" s="512">
        <v>5421.421911917902</v>
      </c>
      <c r="E74" s="506">
        <v>63.1058306590374</v>
      </c>
      <c r="H74" s="513"/>
    </row>
    <row r="75" spans="1:8" ht="11.25">
      <c r="A75" s="510">
        <v>71</v>
      </c>
      <c r="B75" s="511" t="s">
        <v>334</v>
      </c>
      <c r="C75" s="504">
        <v>17574</v>
      </c>
      <c r="D75" s="512">
        <v>10784.423271130627</v>
      </c>
      <c r="E75" s="506">
        <v>61.36578622471052</v>
      </c>
      <c r="H75" s="513"/>
    </row>
    <row r="76" spans="1:8" ht="11.25">
      <c r="A76" s="510">
        <v>72</v>
      </c>
      <c r="B76" s="511" t="s">
        <v>335</v>
      </c>
      <c r="C76" s="504">
        <v>21057</v>
      </c>
      <c r="D76" s="512">
        <v>15924.194781987135</v>
      </c>
      <c r="E76" s="506">
        <v>75.62423318605278</v>
      </c>
      <c r="H76" s="513"/>
    </row>
    <row r="77" spans="1:8" ht="11.25">
      <c r="A77" s="510">
        <v>73</v>
      </c>
      <c r="B77" s="511" t="s">
        <v>336</v>
      </c>
      <c r="C77" s="504">
        <v>14477</v>
      </c>
      <c r="D77" s="512">
        <v>8859.4606532431</v>
      </c>
      <c r="E77" s="506">
        <v>61.196799428356016</v>
      </c>
      <c r="H77" s="513"/>
    </row>
    <row r="78" spans="1:8" ht="11.25">
      <c r="A78" s="510">
        <v>74</v>
      </c>
      <c r="B78" s="511" t="s">
        <v>337</v>
      </c>
      <c r="C78" s="504">
        <v>27484</v>
      </c>
      <c r="D78" s="512">
        <v>11561.99435468172</v>
      </c>
      <c r="E78" s="506">
        <v>42.06809181589914</v>
      </c>
      <c r="H78" s="513"/>
    </row>
    <row r="79" spans="1:8" ht="11.25">
      <c r="A79" s="510">
        <v>75</v>
      </c>
      <c r="B79" s="511" t="s">
        <v>338</v>
      </c>
      <c r="C79" s="504">
        <v>79353</v>
      </c>
      <c r="D79" s="512">
        <v>32171.333333333332</v>
      </c>
      <c r="E79" s="506">
        <v>40.54205050008611</v>
      </c>
      <c r="H79" s="513"/>
    </row>
    <row r="80" spans="1:8" ht="11.25">
      <c r="A80" s="510">
        <v>76</v>
      </c>
      <c r="B80" s="511" t="s">
        <v>339</v>
      </c>
      <c r="C80" s="504">
        <v>46322</v>
      </c>
      <c r="D80" s="512">
        <v>23715.714897959184</v>
      </c>
      <c r="E80" s="506">
        <v>51.197519316867115</v>
      </c>
      <c r="H80" s="513"/>
    </row>
    <row r="81" spans="1:8" ht="11.25">
      <c r="A81" s="510">
        <v>77</v>
      </c>
      <c r="B81" s="511" t="s">
        <v>340</v>
      </c>
      <c r="C81" s="504">
        <v>54583</v>
      </c>
      <c r="D81" s="512">
        <v>20325.559511623494</v>
      </c>
      <c r="E81" s="506">
        <v>37.23789368782129</v>
      </c>
      <c r="H81" s="513"/>
    </row>
    <row r="82" spans="1:8" ht="11.25">
      <c r="A82" s="510">
        <v>78</v>
      </c>
      <c r="B82" s="511" t="s">
        <v>341</v>
      </c>
      <c r="C82" s="504">
        <v>58829</v>
      </c>
      <c r="D82" s="512">
        <v>26380.802813485323</v>
      </c>
      <c r="E82" s="506">
        <v>44.84319436584903</v>
      </c>
      <c r="H82" s="513"/>
    </row>
    <row r="83" spans="1:8" ht="11.25">
      <c r="A83" s="510">
        <v>79</v>
      </c>
      <c r="B83" s="511" t="s">
        <v>342</v>
      </c>
      <c r="C83" s="504">
        <v>12737</v>
      </c>
      <c r="D83" s="512">
        <v>7515.231607629428</v>
      </c>
      <c r="E83" s="506">
        <v>59.00315307866396</v>
      </c>
      <c r="H83" s="513"/>
    </row>
    <row r="84" spans="1:8" ht="11.25">
      <c r="A84" s="510">
        <v>80</v>
      </c>
      <c r="B84" s="511" t="s">
        <v>343</v>
      </c>
      <c r="C84" s="504">
        <v>21097</v>
      </c>
      <c r="D84" s="512">
        <v>8539.520951302378</v>
      </c>
      <c r="E84" s="506">
        <v>40.47741835949367</v>
      </c>
      <c r="H84" s="513"/>
    </row>
    <row r="85" spans="1:8" ht="11.25">
      <c r="A85" s="510">
        <v>81</v>
      </c>
      <c r="B85" s="511" t="s">
        <v>344</v>
      </c>
      <c r="C85" s="504">
        <v>11614</v>
      </c>
      <c r="D85" s="512">
        <v>4083.5263157894733</v>
      </c>
      <c r="E85" s="506">
        <v>35.160378128030594</v>
      </c>
      <c r="H85" s="513"/>
    </row>
    <row r="86" spans="1:8" ht="11.25">
      <c r="A86" s="510">
        <v>82</v>
      </c>
      <c r="B86" s="511" t="s">
        <v>345</v>
      </c>
      <c r="C86" s="504">
        <v>7861</v>
      </c>
      <c r="D86" s="512">
        <v>3184.4735472679963</v>
      </c>
      <c r="E86" s="506">
        <v>40.50977671120718</v>
      </c>
      <c r="H86" s="513"/>
    </row>
    <row r="87" spans="1:8" ht="11.25">
      <c r="A87" s="510">
        <v>83</v>
      </c>
      <c r="B87" s="511" t="s">
        <v>346</v>
      </c>
      <c r="C87" s="504">
        <v>31837</v>
      </c>
      <c r="D87" s="512">
        <v>9160.353976229104</v>
      </c>
      <c r="E87" s="506">
        <v>28.772666947982234</v>
      </c>
      <c r="H87" s="513"/>
    </row>
    <row r="88" spans="1:8" ht="11.25">
      <c r="A88" s="510">
        <v>84</v>
      </c>
      <c r="B88" s="511" t="s">
        <v>347</v>
      </c>
      <c r="C88" s="504">
        <v>19981</v>
      </c>
      <c r="D88" s="512">
        <v>5647.286052009456</v>
      </c>
      <c r="E88" s="506">
        <v>28.263280376404865</v>
      </c>
      <c r="H88" s="513"/>
    </row>
    <row r="89" spans="1:8" ht="11.25">
      <c r="A89" s="510">
        <v>85</v>
      </c>
      <c r="B89" s="511" t="s">
        <v>348</v>
      </c>
      <c r="C89" s="504">
        <v>22145</v>
      </c>
      <c r="D89" s="512">
        <v>14254.860443187177</v>
      </c>
      <c r="E89" s="506">
        <v>64.37055968926248</v>
      </c>
      <c r="H89" s="513"/>
    </row>
    <row r="90" spans="1:8" ht="11.25">
      <c r="A90" s="510">
        <v>86</v>
      </c>
      <c r="B90" s="511" t="s">
        <v>349</v>
      </c>
      <c r="C90" s="504">
        <v>14223</v>
      </c>
      <c r="D90" s="512">
        <v>7772.712699967352</v>
      </c>
      <c r="E90" s="506">
        <v>54.64889756006013</v>
      </c>
      <c r="H90" s="513"/>
    </row>
    <row r="91" spans="1:8" ht="11.25">
      <c r="A91" s="510">
        <v>87</v>
      </c>
      <c r="B91" s="511" t="s">
        <v>350</v>
      </c>
      <c r="C91" s="504">
        <v>11190</v>
      </c>
      <c r="D91" s="512">
        <v>5891.824096385542</v>
      </c>
      <c r="E91" s="506">
        <v>52.652583524446314</v>
      </c>
      <c r="H91" s="513"/>
    </row>
    <row r="92" spans="1:8" ht="11.25">
      <c r="A92" s="510">
        <v>88</v>
      </c>
      <c r="B92" s="511" t="s">
        <v>351</v>
      </c>
      <c r="C92" s="504">
        <v>12894</v>
      </c>
      <c r="D92" s="512">
        <v>7001.9503239740825</v>
      </c>
      <c r="E92" s="506">
        <v>54.303942329564784</v>
      </c>
      <c r="H92" s="513"/>
    </row>
    <row r="93" spans="1:8" ht="11.25">
      <c r="A93" s="510">
        <v>89</v>
      </c>
      <c r="B93" s="511" t="s">
        <v>352</v>
      </c>
      <c r="C93" s="504">
        <v>11623</v>
      </c>
      <c r="D93" s="512">
        <v>7565.948881789138</v>
      </c>
      <c r="E93" s="506">
        <v>65.09463031738052</v>
      </c>
      <c r="H93" s="513"/>
    </row>
    <row r="94" spans="1:8" ht="11.25">
      <c r="A94" s="510">
        <v>90</v>
      </c>
      <c r="B94" s="511" t="s">
        <v>353</v>
      </c>
      <c r="C94" s="504">
        <v>5452</v>
      </c>
      <c r="D94" s="512">
        <v>2805.6057786273927</v>
      </c>
      <c r="E94" s="506">
        <v>51.46012066447896</v>
      </c>
      <c r="H94" s="513"/>
    </row>
    <row r="95" spans="1:8" ht="11.25">
      <c r="A95" s="510">
        <v>91</v>
      </c>
      <c r="B95" s="511" t="s">
        <v>354</v>
      </c>
      <c r="C95" s="504">
        <v>51867</v>
      </c>
      <c r="D95" s="512">
        <v>23888.54899059296</v>
      </c>
      <c r="E95" s="506">
        <v>46.05731773689043</v>
      </c>
      <c r="H95" s="513"/>
    </row>
    <row r="96" spans="1:8" ht="11.25">
      <c r="A96" s="510">
        <v>92</v>
      </c>
      <c r="B96" s="511" t="s">
        <v>355</v>
      </c>
      <c r="C96" s="504">
        <v>70032</v>
      </c>
      <c r="D96" s="512">
        <v>31988.043270868824</v>
      </c>
      <c r="E96" s="506">
        <v>45.6763240673818</v>
      </c>
      <c r="H96" s="513"/>
    </row>
    <row r="97" spans="1:8" ht="11.25">
      <c r="A97" s="510">
        <v>93</v>
      </c>
      <c r="B97" s="511" t="s">
        <v>356</v>
      </c>
      <c r="C97" s="504">
        <v>77215</v>
      </c>
      <c r="D97" s="512">
        <v>19863.16941260745</v>
      </c>
      <c r="E97" s="506">
        <v>25.72449577492385</v>
      </c>
      <c r="H97" s="513"/>
    </row>
    <row r="98" spans="1:8" ht="11.25">
      <c r="A98" s="510">
        <v>94</v>
      </c>
      <c r="B98" s="511" t="s">
        <v>357</v>
      </c>
      <c r="C98" s="504">
        <v>57421</v>
      </c>
      <c r="D98" s="512">
        <v>21929.63473053892</v>
      </c>
      <c r="E98" s="506">
        <v>38.190966250220164</v>
      </c>
      <c r="H98" s="513"/>
    </row>
    <row r="99" spans="1:8" ht="11.25">
      <c r="A99" s="514">
        <v>95</v>
      </c>
      <c r="B99" s="515" t="s">
        <v>358</v>
      </c>
      <c r="C99" s="516">
        <v>52705</v>
      </c>
      <c r="D99" s="517">
        <v>16561.87914661116</v>
      </c>
      <c r="E99" s="518">
        <v>31.423734269255593</v>
      </c>
      <c r="H99" s="513"/>
    </row>
    <row r="100" spans="1:3" ht="11.25">
      <c r="A100" s="519"/>
      <c r="B100" s="520"/>
      <c r="C100" s="521"/>
    </row>
    <row r="101" spans="1:3" ht="11.25">
      <c r="A101" s="519"/>
      <c r="B101" s="520"/>
      <c r="C101" s="521"/>
    </row>
  </sheetData>
  <sheetProtection/>
  <mergeCells count="1"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A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8515625" style="255" customWidth="1"/>
    <col min="2" max="6" width="9.140625" style="255" customWidth="1"/>
    <col min="7" max="7" width="10.57421875" style="255" customWidth="1"/>
    <col min="8" max="8" width="10.28125" style="255" customWidth="1"/>
    <col min="9" max="9" width="11.421875" style="255" customWidth="1"/>
    <col min="10" max="10" width="12.7109375" style="255" customWidth="1"/>
    <col min="11" max="16384" width="11.421875" style="255" customWidth="1"/>
  </cols>
  <sheetData>
    <row r="1" s="281" customFormat="1" ht="11.25">
      <c r="A1" s="281" t="s">
        <v>247</v>
      </c>
    </row>
    <row r="2" ht="11.25">
      <c r="A2" s="281"/>
    </row>
    <row r="3" spans="1:8" ht="56.25" customHeight="1">
      <c r="A3" s="389"/>
      <c r="B3" s="530" t="s">
        <v>209</v>
      </c>
      <c r="C3" s="541"/>
      <c r="D3" s="541"/>
      <c r="E3" s="541"/>
      <c r="F3" s="542"/>
      <c r="G3" s="390" t="s">
        <v>210</v>
      </c>
      <c r="H3" s="257" t="s">
        <v>211</v>
      </c>
    </row>
    <row r="4" spans="1:8" ht="25.5" customHeight="1">
      <c r="A4" s="391"/>
      <c r="B4" s="256">
        <v>2002</v>
      </c>
      <c r="C4" s="256">
        <v>2003</v>
      </c>
      <c r="D4" s="256">
        <v>2004</v>
      </c>
      <c r="E4" s="256">
        <v>2005</v>
      </c>
      <c r="F4" s="256">
        <v>2006</v>
      </c>
      <c r="G4" s="257" t="s">
        <v>212</v>
      </c>
      <c r="H4" s="257" t="s">
        <v>213</v>
      </c>
    </row>
    <row r="5" spans="1:8" s="263" customFormat="1" ht="27" customHeight="1">
      <c r="A5" s="392" t="s">
        <v>214</v>
      </c>
      <c r="B5" s="379">
        <v>217</v>
      </c>
      <c r="C5" s="349">
        <v>217</v>
      </c>
      <c r="D5" s="349">
        <v>228.83082259456978</v>
      </c>
      <c r="E5" s="349">
        <v>235</v>
      </c>
      <c r="F5" s="393">
        <v>236</v>
      </c>
      <c r="G5" s="364">
        <f>100*(F5/E5-1)</f>
        <v>0.42553191489360653</v>
      </c>
      <c r="H5" s="394">
        <f>100*(POWER(F5/B5,0.25)-1)</f>
        <v>2.1205316877442204</v>
      </c>
    </row>
    <row r="6" spans="1:9" s="263" customFormat="1" ht="18" customHeight="1">
      <c r="A6" s="368" t="s">
        <v>224</v>
      </c>
      <c r="B6" s="379">
        <v>141</v>
      </c>
      <c r="C6" s="290">
        <v>140</v>
      </c>
      <c r="D6" s="290">
        <v>153.83082259456978</v>
      </c>
      <c r="E6" s="290">
        <v>157</v>
      </c>
      <c r="F6" s="393">
        <v>156</v>
      </c>
      <c r="G6" s="364">
        <f aca="true" t="shared" si="0" ref="G6:G20">100*(F6/E6-1)</f>
        <v>-0.6369426751592355</v>
      </c>
      <c r="H6" s="289">
        <f aca="true" t="shared" si="1" ref="H6:H20">100*(POWER(F6/B6,0.25)-1)</f>
        <v>2.559612532495237</v>
      </c>
      <c r="I6" s="291"/>
    </row>
    <row r="7" spans="1:11" s="263" customFormat="1" ht="11.25">
      <c r="A7" s="353" t="s">
        <v>197</v>
      </c>
      <c r="B7" s="395">
        <v>141</v>
      </c>
      <c r="C7" s="293">
        <v>139</v>
      </c>
      <c r="D7" s="293">
        <v>151.83082259456978</v>
      </c>
      <c r="E7" s="293">
        <v>156</v>
      </c>
      <c r="F7" s="396">
        <v>154</v>
      </c>
      <c r="G7" s="355">
        <f t="shared" si="0"/>
        <v>-1.2820512820512775</v>
      </c>
      <c r="H7" s="295">
        <f t="shared" si="1"/>
        <v>2.229303532694349</v>
      </c>
      <c r="I7" s="296"/>
      <c r="J7" s="297"/>
      <c r="K7" s="297"/>
    </row>
    <row r="8" spans="1:9" s="263" customFormat="1" ht="11.25">
      <c r="A8" s="353" t="s">
        <v>198</v>
      </c>
      <c r="B8" s="395">
        <v>0</v>
      </c>
      <c r="C8" s="293">
        <v>0</v>
      </c>
      <c r="D8" s="293">
        <v>0</v>
      </c>
      <c r="E8" s="293">
        <v>0</v>
      </c>
      <c r="F8" s="396">
        <v>1</v>
      </c>
      <c r="G8" s="355"/>
      <c r="H8" s="295"/>
      <c r="I8" s="291"/>
    </row>
    <row r="9" spans="1:9" s="263" customFormat="1" ht="11.25">
      <c r="A9" s="331" t="s">
        <v>217</v>
      </c>
      <c r="B9" s="395">
        <v>0</v>
      </c>
      <c r="C9" s="293">
        <v>1</v>
      </c>
      <c r="D9" s="293">
        <v>2</v>
      </c>
      <c r="E9" s="293">
        <v>1</v>
      </c>
      <c r="F9" s="396">
        <v>1</v>
      </c>
      <c r="G9" s="355">
        <f t="shared" si="0"/>
        <v>0</v>
      </c>
      <c r="H9" s="295"/>
      <c r="I9" s="291"/>
    </row>
    <row r="10" spans="1:9" s="263" customFormat="1" ht="20.25" customHeight="1">
      <c r="A10" s="327" t="s">
        <v>225</v>
      </c>
      <c r="B10" s="379">
        <v>11</v>
      </c>
      <c r="C10" s="290">
        <v>11</v>
      </c>
      <c r="D10" s="290">
        <v>10</v>
      </c>
      <c r="E10" s="290">
        <v>11</v>
      </c>
      <c r="F10" s="393">
        <v>10</v>
      </c>
      <c r="G10" s="364">
        <f t="shared" si="0"/>
        <v>-9.090909090909093</v>
      </c>
      <c r="H10" s="289">
        <f t="shared" si="1"/>
        <v>-2.3545910323689467</v>
      </c>
      <c r="I10" s="291"/>
    </row>
    <row r="11" spans="1:9" s="263" customFormat="1" ht="11.25">
      <c r="A11" s="353" t="s">
        <v>6</v>
      </c>
      <c r="B11" s="395">
        <v>10</v>
      </c>
      <c r="C11" s="293">
        <v>10</v>
      </c>
      <c r="D11" s="293">
        <v>9</v>
      </c>
      <c r="E11" s="293">
        <v>10</v>
      </c>
      <c r="F11" s="396">
        <v>10</v>
      </c>
      <c r="G11" s="355">
        <f t="shared" si="0"/>
        <v>0</v>
      </c>
      <c r="H11" s="295">
        <f t="shared" si="1"/>
        <v>0</v>
      </c>
      <c r="I11" s="291"/>
    </row>
    <row r="12" spans="1:9" s="263" customFormat="1" ht="12.75" customHeight="1">
      <c r="A12" s="367" t="s">
        <v>4</v>
      </c>
      <c r="B12" s="395">
        <v>1</v>
      </c>
      <c r="C12" s="293">
        <v>1</v>
      </c>
      <c r="D12" s="293">
        <v>1</v>
      </c>
      <c r="E12" s="293">
        <v>1</v>
      </c>
      <c r="F12" s="396">
        <v>0</v>
      </c>
      <c r="G12" s="355">
        <f t="shared" si="0"/>
        <v>-100</v>
      </c>
      <c r="H12" s="295">
        <f t="shared" si="1"/>
        <v>-100</v>
      </c>
      <c r="I12" s="291"/>
    </row>
    <row r="13" spans="1:9" s="263" customFormat="1" ht="21" customHeight="1">
      <c r="A13" s="332" t="s">
        <v>218</v>
      </c>
      <c r="B13" s="397">
        <v>65</v>
      </c>
      <c r="C13" s="299">
        <v>66</v>
      </c>
      <c r="D13" s="299">
        <v>65</v>
      </c>
      <c r="E13" s="299">
        <v>67</v>
      </c>
      <c r="F13" s="398">
        <v>70</v>
      </c>
      <c r="G13" s="373">
        <f t="shared" si="0"/>
        <v>4.477611940298498</v>
      </c>
      <c r="H13" s="301">
        <f t="shared" si="1"/>
        <v>1.869968259813537</v>
      </c>
      <c r="I13" s="291"/>
    </row>
    <row r="14" spans="1:9" s="263" customFormat="1" ht="26.25" customHeight="1">
      <c r="A14" s="327" t="s">
        <v>219</v>
      </c>
      <c r="B14" s="399">
        <v>14</v>
      </c>
      <c r="C14" s="287">
        <v>15</v>
      </c>
      <c r="D14" s="287">
        <v>17</v>
      </c>
      <c r="E14" s="287">
        <v>18</v>
      </c>
      <c r="F14" s="400">
        <v>30</v>
      </c>
      <c r="G14" s="364">
        <f t="shared" si="0"/>
        <v>66.66666666666667</v>
      </c>
      <c r="H14" s="289">
        <f t="shared" si="1"/>
        <v>20.989673502443985</v>
      </c>
      <c r="I14" s="291"/>
    </row>
    <row r="15" spans="1:9" s="263" customFormat="1" ht="11.25">
      <c r="A15" s="353" t="s">
        <v>6</v>
      </c>
      <c r="B15" s="395">
        <v>13</v>
      </c>
      <c r="C15" s="293">
        <v>14</v>
      </c>
      <c r="D15" s="293">
        <v>16</v>
      </c>
      <c r="E15" s="293">
        <v>16</v>
      </c>
      <c r="F15" s="396">
        <v>26</v>
      </c>
      <c r="G15" s="355">
        <f t="shared" si="0"/>
        <v>62.5</v>
      </c>
      <c r="H15" s="295">
        <f t="shared" si="1"/>
        <v>18.920711500272102</v>
      </c>
      <c r="I15" s="401"/>
    </row>
    <row r="16" spans="1:9" s="263" customFormat="1" ht="11.25">
      <c r="A16" s="353" t="s">
        <v>4</v>
      </c>
      <c r="B16" s="395">
        <v>1</v>
      </c>
      <c r="C16" s="293">
        <v>1</v>
      </c>
      <c r="D16" s="293">
        <v>1</v>
      </c>
      <c r="E16" s="293">
        <v>1</v>
      </c>
      <c r="F16" s="396">
        <v>1</v>
      </c>
      <c r="G16" s="355">
        <f t="shared" si="0"/>
        <v>0</v>
      </c>
      <c r="H16" s="295">
        <f t="shared" si="1"/>
        <v>0</v>
      </c>
      <c r="I16" s="401"/>
    </row>
    <row r="17" spans="1:11" s="263" customFormat="1" ht="11.25">
      <c r="A17" s="353" t="s">
        <v>202</v>
      </c>
      <c r="B17" s="395">
        <v>0</v>
      </c>
      <c r="C17" s="293">
        <v>0</v>
      </c>
      <c r="D17" s="293">
        <v>0</v>
      </c>
      <c r="E17" s="293">
        <v>1</v>
      </c>
      <c r="F17" s="396">
        <v>3</v>
      </c>
      <c r="G17" s="355">
        <f t="shared" si="0"/>
        <v>200</v>
      </c>
      <c r="H17" s="295"/>
      <c r="I17" s="291"/>
      <c r="K17" s="303"/>
    </row>
    <row r="18" spans="1:183" s="263" customFormat="1" ht="23.25" customHeight="1">
      <c r="A18" s="402" t="s">
        <v>220</v>
      </c>
      <c r="B18" s="403">
        <v>231</v>
      </c>
      <c r="C18" s="404">
        <v>232</v>
      </c>
      <c r="D18" s="404">
        <v>245.83082259456978</v>
      </c>
      <c r="E18" s="404">
        <v>253</v>
      </c>
      <c r="F18" s="405">
        <v>266</v>
      </c>
      <c r="G18" s="406">
        <f t="shared" si="0"/>
        <v>5.138339920948609</v>
      </c>
      <c r="H18" s="407">
        <f t="shared" si="1"/>
        <v>3.5899000857380736</v>
      </c>
      <c r="I18" s="291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  <c r="FL18" s="308"/>
      <c r="FM18" s="308"/>
      <c r="FN18" s="308"/>
      <c r="FO18" s="308"/>
      <c r="FP18" s="308"/>
      <c r="FQ18" s="308"/>
      <c r="FR18" s="308"/>
      <c r="FS18" s="308"/>
      <c r="FT18" s="308"/>
      <c r="FU18" s="308"/>
      <c r="FV18" s="308"/>
      <c r="FW18" s="308"/>
      <c r="FX18" s="308"/>
      <c r="FY18" s="308"/>
      <c r="FZ18" s="308"/>
      <c r="GA18" s="308"/>
    </row>
    <row r="19" spans="1:183" s="309" customFormat="1" ht="2.25" customHeight="1">
      <c r="A19" s="368"/>
      <c r="B19" s="379"/>
      <c r="C19" s="290"/>
      <c r="D19" s="290"/>
      <c r="E19" s="290"/>
      <c r="F19" s="393"/>
      <c r="G19" s="364"/>
      <c r="H19" s="289"/>
      <c r="I19" s="291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8"/>
      <c r="EV19" s="308"/>
      <c r="EW19" s="308"/>
      <c r="EX19" s="308"/>
      <c r="EY19" s="308"/>
      <c r="EZ19" s="308"/>
      <c r="FA19" s="308"/>
      <c r="FB19" s="308"/>
      <c r="FC19" s="308"/>
      <c r="FD19" s="308"/>
      <c r="FE19" s="308"/>
      <c r="FF19" s="308"/>
      <c r="FG19" s="308"/>
      <c r="FH19" s="308"/>
      <c r="FI19" s="308"/>
      <c r="FJ19" s="308"/>
      <c r="FK19" s="308"/>
      <c r="FL19" s="308"/>
      <c r="FM19" s="308"/>
      <c r="FN19" s="308"/>
      <c r="FO19" s="308"/>
      <c r="FP19" s="308"/>
      <c r="FQ19" s="308"/>
      <c r="FR19" s="308"/>
      <c r="FS19" s="308"/>
      <c r="FT19" s="308"/>
      <c r="FU19" s="308"/>
      <c r="FV19" s="308"/>
      <c r="FW19" s="308"/>
      <c r="FX19" s="308"/>
      <c r="FY19" s="308"/>
      <c r="FZ19" s="308"/>
      <c r="GA19" s="308"/>
    </row>
    <row r="20" spans="1:8" s="308" customFormat="1" ht="16.5" customHeight="1">
      <c r="A20" s="332" t="s">
        <v>248</v>
      </c>
      <c r="B20" s="408">
        <v>3</v>
      </c>
      <c r="C20" s="409">
        <v>3</v>
      </c>
      <c r="D20" s="409">
        <v>4</v>
      </c>
      <c r="E20" s="409">
        <v>3</v>
      </c>
      <c r="F20" s="410">
        <v>2</v>
      </c>
      <c r="G20" s="373">
        <f t="shared" si="0"/>
        <v>-33.333333333333336</v>
      </c>
      <c r="H20" s="301">
        <f t="shared" si="1"/>
        <v>-9.639799639015523</v>
      </c>
    </row>
    <row r="21" spans="1:8" s="275" customFormat="1" ht="16.5" customHeight="1">
      <c r="A21" s="411" t="s">
        <v>249</v>
      </c>
      <c r="B21" s="412"/>
      <c r="C21" s="412"/>
      <c r="D21" s="412"/>
      <c r="E21" s="412"/>
      <c r="F21" s="412"/>
      <c r="G21" s="351"/>
      <c r="H21" s="413"/>
    </row>
    <row r="22" spans="1:8" s="275" customFormat="1" ht="14.25" customHeight="1">
      <c r="A22" s="275" t="s">
        <v>250</v>
      </c>
      <c r="B22" s="414"/>
      <c r="C22" s="414"/>
      <c r="D22" s="414"/>
      <c r="E22" s="414"/>
      <c r="F22" s="414"/>
      <c r="G22" s="415"/>
      <c r="H22" s="416"/>
    </row>
    <row r="23" spans="1:8" ht="15.75" customHeight="1">
      <c r="A23" s="276" t="s">
        <v>251</v>
      </c>
      <c r="B23" s="318" t="s">
        <v>144</v>
      </c>
      <c r="C23" s="318"/>
      <c r="D23" s="318"/>
      <c r="E23" s="318"/>
      <c r="F23" s="318"/>
      <c r="G23" s="275"/>
      <c r="H23" s="275"/>
    </row>
    <row r="24" spans="2:6" s="275" customFormat="1" ht="11.25">
      <c r="B24" s="318"/>
      <c r="C24" s="318"/>
      <c r="D24" s="318"/>
      <c r="E24" s="318"/>
      <c r="F24" s="318"/>
    </row>
    <row r="25" spans="1:6" ht="11.25">
      <c r="A25" s="275"/>
      <c r="B25" s="318"/>
      <c r="C25" s="318"/>
      <c r="D25" s="318"/>
      <c r="E25" s="318"/>
      <c r="F25" s="318"/>
    </row>
    <row r="26" spans="1:6" ht="11.25">
      <c r="A26" s="319"/>
      <c r="B26" s="318"/>
      <c r="C26" s="318"/>
      <c r="D26" s="318"/>
      <c r="E26" s="318"/>
      <c r="F26" s="318"/>
    </row>
    <row r="27" spans="1:6" ht="11.25">
      <c r="A27" s="320"/>
      <c r="B27" s="318"/>
      <c r="C27" s="318"/>
      <c r="D27" s="318"/>
      <c r="E27" s="318"/>
      <c r="F27" s="318"/>
    </row>
    <row r="28" spans="2:6" ht="11.25">
      <c r="B28" s="275"/>
      <c r="C28" s="275"/>
      <c r="D28" s="275"/>
      <c r="E28" s="275"/>
      <c r="F28" s="275"/>
    </row>
  </sheetData>
  <sheetProtection/>
  <mergeCells count="1">
    <mergeCell ref="B3:F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</dc:creator>
  <cp:keywords/>
  <dc:description/>
  <cp:lastModifiedBy>BERARD, Arnaud (DREES/EXTERNE/EXTERNES)</cp:lastModifiedBy>
  <cp:lastPrinted>2008-05-26T13:16:08Z</cp:lastPrinted>
  <dcterms:created xsi:type="dcterms:W3CDTF">2007-04-17T14:30:58Z</dcterms:created>
  <dcterms:modified xsi:type="dcterms:W3CDTF">2020-10-16T11:57:13Z</dcterms:modified>
  <cp:category/>
  <cp:version/>
  <cp:contentType/>
  <cp:contentStatus/>
</cp:coreProperties>
</file>