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16" activeTab="0"/>
  </bookViews>
  <sheets>
    <sheet name="t01" sheetId="1" r:id="rId1"/>
    <sheet name="t02" sheetId="2" r:id="rId2"/>
    <sheet name="t03" sheetId="3" r:id="rId3"/>
    <sheet name="t04" sheetId="4" r:id="rId4"/>
    <sheet name="t05" sheetId="5" r:id="rId5"/>
    <sheet name="g01" sheetId="6" r:id="rId6"/>
    <sheet name="t06" sheetId="7" r:id="rId7"/>
    <sheet name="t07" sheetId="8" r:id="rId8"/>
    <sheet name="t08" sheetId="9" r:id="rId9"/>
    <sheet name="t09" sheetId="10" r:id="rId10"/>
    <sheet name="t10" sheetId="11" r:id="rId11"/>
    <sheet name="t11" sheetId="12" r:id="rId12"/>
    <sheet name="t12" sheetId="13" r:id="rId13"/>
    <sheet name="t13" sheetId="14" r:id="rId14"/>
    <sheet name="t14" sheetId="15" r:id="rId15"/>
    <sheet name="t15" sheetId="16" r:id="rId16"/>
    <sheet name="t16" sheetId="17" r:id="rId17"/>
    <sheet name="t17" sheetId="18" r:id="rId18"/>
    <sheet name="t18" sheetId="19" r:id="rId19"/>
    <sheet name="t19" sheetId="20" r:id="rId20"/>
    <sheet name="t20" sheetId="21" r:id="rId21"/>
    <sheet name="t21" sheetId="22" r:id="rId22"/>
    <sheet name="t22" sheetId="23" r:id="rId23"/>
  </sheets>
  <definedNames>
    <definedName name="TABLE" localSheetId="5">'g01'!#REF!</definedName>
    <definedName name="_xlnm.Print_Area" localSheetId="5">'g01'!$A$1:$H$74</definedName>
    <definedName name="_xlnm.Print_Area" localSheetId="0">'t01'!$A$1:$F$38</definedName>
    <definedName name="_xlnm.Print_Area" localSheetId="8">'t08'!$A$1:$M$15</definedName>
    <definedName name="_xlnm.Print_Area" localSheetId="9">'t09'!$A$1:$H$15</definedName>
    <definedName name="_xlnm.Print_Area" localSheetId="10">'t10'!$A$1:$F$21</definedName>
    <definedName name="_xlnm.Print_Area" localSheetId="12">'t12'!$A$1:$I$19</definedName>
    <definedName name="_xlnm.Print_Area" localSheetId="15">'t15'!$A$1:$F$22</definedName>
    <definedName name="_xlnm.Print_Area" localSheetId="17">'t17'!$A$1:$N$50</definedName>
    <definedName name="_xlnm.Print_Area" localSheetId="19">'t19'!$A$1:$N$259</definedName>
    <definedName name="_xlnm.Print_Area" localSheetId="20">'t20'!$A$1:$L$260</definedName>
  </definedNames>
  <calcPr fullCalcOnLoad="1"/>
</workbook>
</file>

<file path=xl/sharedStrings.xml><?xml version="1.0" encoding="utf-8"?>
<sst xmlns="http://schemas.openxmlformats.org/spreadsheetml/2006/main" count="1982" uniqueCount="488">
  <si>
    <t xml:space="preserve">Isolés </t>
  </si>
  <si>
    <t>Mariés</t>
  </si>
  <si>
    <t>Ensemble</t>
  </si>
  <si>
    <t>Hommes</t>
  </si>
  <si>
    <t>Femmes</t>
  </si>
  <si>
    <t>%</t>
  </si>
  <si>
    <t xml:space="preserve"> 60 à 64 ans</t>
  </si>
  <si>
    <t xml:space="preserve"> 65 à 69 ans</t>
  </si>
  <si>
    <t xml:space="preserve"> 70 à 74 ans</t>
  </si>
  <si>
    <t xml:space="preserve"> 75 à 79 ans</t>
  </si>
  <si>
    <t xml:space="preserve"> 80 à 84 ans</t>
  </si>
  <si>
    <t xml:space="preserve"> 85 à 89 ans</t>
  </si>
  <si>
    <t xml:space="preserve"> 90 ans et plus</t>
  </si>
  <si>
    <t xml:space="preserve"> 65 ans et plus</t>
  </si>
  <si>
    <t xml:space="preserve"> </t>
  </si>
  <si>
    <t xml:space="preserve"> 80 ans et plus</t>
  </si>
  <si>
    <t xml:space="preserve"> Ensemble </t>
  </si>
  <si>
    <t>(Effectifs)</t>
  </si>
  <si>
    <t>Isolés</t>
  </si>
  <si>
    <t xml:space="preserve"> Ensemble</t>
  </si>
  <si>
    <t>Part des allocataires 
parmi la population totale (en %)</t>
  </si>
  <si>
    <t xml:space="preserve"> Ensemble 
 (60 ans et plus)</t>
  </si>
  <si>
    <t xml:space="preserve"> - dont 65 ans et plus</t>
  </si>
  <si>
    <t>Part des allocataires isolés 
parmi les allocataires de chaque sexe
(en %)</t>
  </si>
  <si>
    <t>Part des personnes isolées 
parmi la population de chaque sexe
(en %)</t>
  </si>
  <si>
    <t>Part des femmes parmi les allocataires
(en %)</t>
  </si>
  <si>
    <t>Part des isolés parmi les allocataires
(en %)</t>
  </si>
  <si>
    <t>Age moyen des allocataires
(en années)</t>
  </si>
  <si>
    <t xml:space="preserve"> Régime général</t>
  </si>
  <si>
    <t xml:space="preserve"> Exploitants agricoles</t>
  </si>
  <si>
    <t xml:space="preserve"> SASV</t>
  </si>
  <si>
    <t xml:space="preserve"> Salariés agricoles</t>
  </si>
  <si>
    <t xml:space="preserve"> CAVIMAC (Cultes)</t>
  </si>
  <si>
    <t xml:space="preserve"> SNCF</t>
  </si>
  <si>
    <t xml:space="preserve"> ENIM (Marins)</t>
  </si>
  <si>
    <t xml:space="preserve"> CNRACL (Collectivités locales)</t>
  </si>
  <si>
    <t xml:space="preserve"> FSPOEIE (Ouvriers de l'Etat)</t>
  </si>
  <si>
    <t>Montant trimestriel de      l'allocation perçue
(en euros)</t>
  </si>
  <si>
    <t>Non précisé</t>
  </si>
  <si>
    <t>Moins de 160</t>
  </si>
  <si>
    <t>160 à moins de 320</t>
  </si>
  <si>
    <t>320 à moins de 480</t>
  </si>
  <si>
    <t>480 à moins de 640</t>
  </si>
  <si>
    <t>640 à moins de 800</t>
  </si>
  <si>
    <t xml:space="preserve"> Total</t>
  </si>
  <si>
    <t xml:space="preserve"> (Effectifs)</t>
  </si>
  <si>
    <t xml:space="preserve"> Montant moyen</t>
  </si>
  <si>
    <t xml:space="preserve"> Montant médian</t>
  </si>
  <si>
    <t>Ensemble des allocataires</t>
  </si>
  <si>
    <t>AGE</t>
  </si>
  <si>
    <t>CNAVTS</t>
  </si>
  <si>
    <t>MSA             Salariés</t>
  </si>
  <si>
    <t>MSA                Non salariés</t>
  </si>
  <si>
    <t>SASV</t>
  </si>
  <si>
    <t>CNRACL</t>
  </si>
  <si>
    <t>FSPOEIE</t>
  </si>
  <si>
    <t>SNCF</t>
  </si>
  <si>
    <t>ENIM</t>
  </si>
  <si>
    <t>CAVIMAC</t>
  </si>
  <si>
    <t>TOTAL</t>
  </si>
  <si>
    <t>Salariés</t>
  </si>
  <si>
    <t>Non ventilables</t>
  </si>
  <si>
    <t>Moins de 65 ans</t>
  </si>
  <si>
    <t>De 65 à 69 ans</t>
  </si>
  <si>
    <t>De 70 à 74 ans</t>
  </si>
  <si>
    <t>De 75 à 79 ans</t>
  </si>
  <si>
    <t>De 80 à 84 ans</t>
  </si>
  <si>
    <t>De 85 à 89 ans</t>
  </si>
  <si>
    <t>De 90 à 94 ans</t>
  </si>
  <si>
    <t>95 ans et plus</t>
  </si>
  <si>
    <t>Total</t>
  </si>
  <si>
    <t>Âge moyen</t>
  </si>
  <si>
    <t>Allocataires femmes</t>
  </si>
  <si>
    <t>Allocataires hommes</t>
  </si>
  <si>
    <t>Ensemble des allocataires mariés</t>
  </si>
  <si>
    <t>.</t>
  </si>
  <si>
    <t>Allocataires mariées femmes</t>
  </si>
  <si>
    <t>Allocataires mariés hommes</t>
  </si>
  <si>
    <t>Ensemble des allocataires isolés</t>
  </si>
  <si>
    <t>Allocataires isolées femmes</t>
  </si>
  <si>
    <t>Allocataires isolés hommes</t>
  </si>
  <si>
    <t>Non ventilés</t>
  </si>
  <si>
    <t>DOM</t>
  </si>
  <si>
    <t>Etranger</t>
  </si>
  <si>
    <t>11 - ILE-DE-FRANCE</t>
  </si>
  <si>
    <t>Paris (75)</t>
  </si>
  <si>
    <t>Seine et Marne (77)</t>
  </si>
  <si>
    <t>Yvelines (78)</t>
  </si>
  <si>
    <t>Essonne (91)</t>
  </si>
  <si>
    <t>Hauts de Seine (92)</t>
  </si>
  <si>
    <t>Seine Saint Denis (93)</t>
  </si>
  <si>
    <t>Val de Marne (94)</t>
  </si>
  <si>
    <t>Val d'Oise (95)</t>
  </si>
  <si>
    <t>21 - CHAMPAGNE-ARDENNE</t>
  </si>
  <si>
    <t>Ardennes (08)</t>
  </si>
  <si>
    <t>Aube (10)</t>
  </si>
  <si>
    <t>Marne (51)</t>
  </si>
  <si>
    <t>Haute Marne (52)</t>
  </si>
  <si>
    <t>22 - PICARDIE</t>
  </si>
  <si>
    <t>Aisne (02)</t>
  </si>
  <si>
    <t>Oise (60)</t>
  </si>
  <si>
    <t>Somme (80)</t>
  </si>
  <si>
    <t>23 - HAUTE-NORMANDIE</t>
  </si>
  <si>
    <t>Eure (27)</t>
  </si>
  <si>
    <t>Seine Maritime (76)</t>
  </si>
  <si>
    <t>24 - CENTRE</t>
  </si>
  <si>
    <t>Cher (18)</t>
  </si>
  <si>
    <t>Eure et Loir (28)</t>
  </si>
  <si>
    <t>Indre (36)</t>
  </si>
  <si>
    <t>Indre et Loire (37)</t>
  </si>
  <si>
    <t>Loire et Cher (41)</t>
  </si>
  <si>
    <t>Loiret (45)</t>
  </si>
  <si>
    <t>25 - BASSE-NORMANDIE</t>
  </si>
  <si>
    <t>Clavados (14)</t>
  </si>
  <si>
    <t>Manche (50)</t>
  </si>
  <si>
    <t>Orne (61)</t>
  </si>
  <si>
    <t>26 - BOURGOGNE</t>
  </si>
  <si>
    <t>Côte d'Or (21)</t>
  </si>
  <si>
    <t>Nièvre (58)</t>
  </si>
  <si>
    <t>Saône et Loire (71)</t>
  </si>
  <si>
    <t>Yonne (89)</t>
  </si>
  <si>
    <t>31 - NORD - PAS-DE-CALAIS</t>
  </si>
  <si>
    <t>Nord (59)</t>
  </si>
  <si>
    <t>Pas de Calais (62)</t>
  </si>
  <si>
    <t>41 - LORRAINE</t>
  </si>
  <si>
    <t>Meurthe et Moselle (54)</t>
  </si>
  <si>
    <t>Meuse (55)</t>
  </si>
  <si>
    <t>Moselle (57)</t>
  </si>
  <si>
    <t>Vosges (88)</t>
  </si>
  <si>
    <t>42 - ALSACE</t>
  </si>
  <si>
    <t>Bas Rhin (67)</t>
  </si>
  <si>
    <t>Haut Rhin (68)</t>
  </si>
  <si>
    <t>43 - FRANCHE-COMTE</t>
  </si>
  <si>
    <t>Doubs (25)</t>
  </si>
  <si>
    <t>Jura (39)</t>
  </si>
  <si>
    <t>Haute Saône (70)</t>
  </si>
  <si>
    <t>Territoire de Belfort (90)</t>
  </si>
  <si>
    <t>52 - PAYS-DE-LA-LOIRE</t>
  </si>
  <si>
    <t>Loire Atlantique (44)</t>
  </si>
  <si>
    <t>Maine et Loire (49)</t>
  </si>
  <si>
    <t>Mayenne (53)</t>
  </si>
  <si>
    <t>Sarthe (72)</t>
  </si>
  <si>
    <t>Vendée (85)</t>
  </si>
  <si>
    <t>53 - BRETAGNE</t>
  </si>
  <si>
    <t>Côtes d'Armor (22)</t>
  </si>
  <si>
    <t>Finistère (29)</t>
  </si>
  <si>
    <t>Ille et Vilaine (35)</t>
  </si>
  <si>
    <t>Morbihan (56)</t>
  </si>
  <si>
    <t>54 - POITOU-CHARENTES</t>
  </si>
  <si>
    <t>Charente (16)</t>
  </si>
  <si>
    <t>Charente Maritime (17)</t>
  </si>
  <si>
    <t>Deux Sèvres (79)</t>
  </si>
  <si>
    <t>Vienne (86)</t>
  </si>
  <si>
    <t>72 - AQUITAINE</t>
  </si>
  <si>
    <t>Dordogne (24)</t>
  </si>
  <si>
    <t>Gironde (33)</t>
  </si>
  <si>
    <t>Landes (40)</t>
  </si>
  <si>
    <t>Lot et Garonne (47)</t>
  </si>
  <si>
    <t>Pyrénées Atlantiques (64)</t>
  </si>
  <si>
    <t>73 - MIDI-PYRENEES</t>
  </si>
  <si>
    <t>Ariège (09)</t>
  </si>
  <si>
    <t>Aveyron (12)</t>
  </si>
  <si>
    <t>Haute Garonne (31)</t>
  </si>
  <si>
    <t>Gers (32)</t>
  </si>
  <si>
    <t>Lot (46)</t>
  </si>
  <si>
    <t>Hautes Pyrénées (65)</t>
  </si>
  <si>
    <t>Tarn (81)</t>
  </si>
  <si>
    <t>Tarn et Garonne (82)</t>
  </si>
  <si>
    <t>74 - LIMOUSIN</t>
  </si>
  <si>
    <t>Corrèze (19)</t>
  </si>
  <si>
    <t>Creuse (23)</t>
  </si>
  <si>
    <t>Haute Vienne (87)</t>
  </si>
  <si>
    <t>82 - RHONE-ALPES</t>
  </si>
  <si>
    <t>Ain (01)</t>
  </si>
  <si>
    <t>Ardèche (07)</t>
  </si>
  <si>
    <t>Drôme (26)</t>
  </si>
  <si>
    <t>Isère (38)</t>
  </si>
  <si>
    <t>Loire (42)</t>
  </si>
  <si>
    <t>Rhône (69)</t>
  </si>
  <si>
    <t>Savoie (73)</t>
  </si>
  <si>
    <t>Haute Savoie (74)</t>
  </si>
  <si>
    <t>83 - AUVERGNE</t>
  </si>
  <si>
    <t>Allier (03)</t>
  </si>
  <si>
    <t>Cantal (15)</t>
  </si>
  <si>
    <t>Haute Loire (43)</t>
  </si>
  <si>
    <t>Puy de Dôme (63)</t>
  </si>
  <si>
    <t>91 - LANGUEDOC-ROUSSILLON</t>
  </si>
  <si>
    <t>Aud e (11)</t>
  </si>
  <si>
    <t>Gard (30)</t>
  </si>
  <si>
    <t>Hérault (34)</t>
  </si>
  <si>
    <t>Lozère (48)</t>
  </si>
  <si>
    <t>Pyrénées orientales (66)</t>
  </si>
  <si>
    <t>93 - PROVENCE-ALPES-COTE D'AZUR</t>
  </si>
  <si>
    <t>Alpes de Haute Provence (04)</t>
  </si>
  <si>
    <t>Hautes Alpes (05)</t>
  </si>
  <si>
    <t>Alpes Maritimes (06)</t>
  </si>
  <si>
    <t>Bouche du Rhône (13)</t>
  </si>
  <si>
    <t>Var (83)</t>
  </si>
  <si>
    <t>Vaucluse (84)</t>
  </si>
  <si>
    <t>94 - CORSE</t>
  </si>
  <si>
    <t>Corse (20)</t>
  </si>
  <si>
    <t>===========</t>
  </si>
  <si>
    <t>=============</t>
  </si>
  <si>
    <t>ENSEMBLE</t>
  </si>
  <si>
    <t>dont femmes</t>
  </si>
  <si>
    <t>dont isolés</t>
  </si>
  <si>
    <t>dont femmes isolées</t>
  </si>
  <si>
    <t>dont femmes isolées                  / ensemble</t>
  </si>
  <si>
    <t>Ensemble des</t>
  </si>
  <si>
    <t>% de femmes</t>
  </si>
  <si>
    <t>% d'isolés</t>
  </si>
  <si>
    <t>allocataires</t>
  </si>
  <si>
    <t>/ ensemble</t>
  </si>
  <si>
    <t xml:space="preserve">DOM </t>
  </si>
  <si>
    <t xml:space="preserve">11 - ILE DE FRANCE </t>
  </si>
  <si>
    <t>31 - NORD-PAS-DE-CALAIS</t>
  </si>
  <si>
    <t>=====================</t>
  </si>
  <si>
    <t>==============</t>
  </si>
  <si>
    <t>ENSMBLE</t>
  </si>
  <si>
    <t>MONTANT</t>
  </si>
  <si>
    <t>MSA</t>
  </si>
  <si>
    <t>(en euros)</t>
  </si>
  <si>
    <t>Non salariés</t>
  </si>
  <si>
    <t>NON VENTILE</t>
  </si>
  <si>
    <t>(   0, 79)</t>
  </si>
  <si>
    <t>( 80, 159)</t>
  </si>
  <si>
    <t>(160, 239)</t>
  </si>
  <si>
    <t>(240, 279)</t>
  </si>
  <si>
    <t>(280, 319)</t>
  </si>
  <si>
    <t>(320, 359)</t>
  </si>
  <si>
    <t>(360, 399)</t>
  </si>
  <si>
    <t>(400, 439)</t>
  </si>
  <si>
    <t>(440, 479)</t>
  </si>
  <si>
    <t>(480, 519)</t>
  </si>
  <si>
    <t>(520, 559)</t>
  </si>
  <si>
    <t>(560, 599)</t>
  </si>
  <si>
    <t>(600, 639)</t>
  </si>
  <si>
    <t>(640, 679)</t>
  </si>
  <si>
    <t>(680, 719)</t>
  </si>
  <si>
    <t>(720, 759)</t>
  </si>
  <si>
    <t>(760, 799)</t>
  </si>
  <si>
    <t>(800, 839)</t>
  </si>
  <si>
    <t>(840, 879)</t>
  </si>
  <si>
    <t>(880, 919)</t>
  </si>
  <si>
    <t>(920, 959)</t>
  </si>
  <si>
    <t>Montant moyen trimestriel</t>
  </si>
  <si>
    <t>-</t>
  </si>
  <si>
    <t>Montant médian trimestriel</t>
  </si>
  <si>
    <t>Tableau C5 (fin) Titulaires de l'allocation supplémentaire du minimum vieillesse par régime, sexe et montant de l'allocation supplémentaire</t>
  </si>
  <si>
    <t>Tableau B1 - Âge moyen et répartition par âge, sexe et état matrimonial des titulaires de l'allocation supplémentaire du minimum vieillesse</t>
  </si>
  <si>
    <t>Âge moyen               (en années)</t>
  </si>
  <si>
    <t>Tableau B2 - Répartition par sexe et état matrimonial des titulaires de l'allocation supplémentaire du minimum vieillesse, classés selon l'âge</t>
  </si>
  <si>
    <t>Tableau B3 - Part des titulaires de l'allocation supplémentaire du minimum vieillesse dans la population totale par âge</t>
  </si>
  <si>
    <t>Tableau B4 - Comparaison de la part des personnes isolées parmi les titulaires de l'allocation supplémentaire Vieillesse à celle des personnes isolées parmi la population totale, par sexe et âge</t>
  </si>
  <si>
    <t>Tableau B5 - Âge moyen et structure par sexe et état matrimonial des titulaires de l'allocation supplémentaire vieillesse classés selon le régime</t>
  </si>
  <si>
    <t>Tableau B6 - Montants trimestriels de l'allocation supplémentaire du minimum vieillesse perçue par les allocataires classés par sexe et état matrimonial</t>
  </si>
  <si>
    <t xml:space="preserve">Isolés (%) </t>
  </si>
  <si>
    <t xml:space="preserve">Mariés (%) </t>
  </si>
  <si>
    <t>Ensemble (%)</t>
  </si>
  <si>
    <t>dont allocataires isolés</t>
  </si>
  <si>
    <t>Part de taux plein 
(en %)</t>
  </si>
  <si>
    <t>Tableau B7 - Proportion d'allocataires percevant l'allocation supplémentaire du minimum vieillesse à taux plein et montant trimestriel moyen de l'allocation supplémentaire, selon le régime</t>
  </si>
  <si>
    <t>Montant trimestriel moyen              (en euros)</t>
  </si>
  <si>
    <t>(960, 1019)</t>
  </si>
  <si>
    <t>Tableau C6 (fin) - Titulaires isolés de l'allocation supplémentaire du minimum vieillesse par régime, sexe et montant de l'allocation supplémentaire versée au 4ième trimestre 2005</t>
  </si>
  <si>
    <t>800 à moins de 960</t>
  </si>
  <si>
    <t>NB - Les structures par âge sont ici calculées en éliminant des effectifs les personnes dont l'âge est inconnu. Celles-ci représentent 0,01 % de l'ensemble des allocataires.</t>
  </si>
  <si>
    <t>Nombre d'allocataires rapporté à la population âgées de 60 ans et plus (en %)</t>
  </si>
  <si>
    <t>(2)  Pour le régime général (CNAVTS) et les exploitants agricoles (MSA Non salariés), il n'est pas tenu compte des allocataires qui relèvent des caisses d'outre mer (environ 72 000).</t>
  </si>
  <si>
    <t>Aude (11)</t>
  </si>
  <si>
    <t>Situation au 31 décembre 2006</t>
  </si>
  <si>
    <t xml:space="preserve"> RSI-Commerçants (ex-ORGANIC)</t>
  </si>
  <si>
    <t xml:space="preserve"> Régime minier (ex-CANSSM)</t>
  </si>
  <si>
    <t>RSI-Commerçants (ex-ORGANIC)</t>
  </si>
  <si>
    <t>RSI-Artisans(ex-CANCAVA)</t>
  </si>
  <si>
    <t>Régime minier (ex-CANSSM)</t>
  </si>
  <si>
    <t>Tableau C1 - Titulaires de l'allocation supplémentaire du minimum vieillesse au 31 décembre 2006 par régime, âge et sexe</t>
  </si>
  <si>
    <t>(1020, 1079)</t>
  </si>
  <si>
    <t xml:space="preserve"> versée au 4ième trimestre 20056- Allocataires femmes</t>
  </si>
  <si>
    <t>Tableau C6 - Titulaires isolés de l'allocation supplémentaire du minimum vieillesse par régime, sexe et montant de l'allocation supplémentaire versée au 4ième trimestre 2006</t>
  </si>
  <si>
    <t>Tableau C6 (suite) - Titulaires isolés de l'allocation supplémentaire du minimum vieillesse par régime, sexe et montant de l'allocation supplémentaire versée au 4ième trimestre 2006</t>
  </si>
  <si>
    <t>Tableau C3 - Titulaires de l'allocation supplémentaire du minimum vieillesse au 31 décembre 2006 selon le régime, le département et la région de résidence</t>
  </si>
  <si>
    <t>Tableau C3 (suite) - Titulaires de l'allocation supplémentaire du minimum vieillesse au 31 décembre 2006 selon le régime, le département et la région de résidence</t>
  </si>
  <si>
    <t>Tableau C3 (fin) - Titulaires de l'allocation supplémentaire du minimum vieillesse au 31 décembre 2006 selon le régime, le département et la région de résidence</t>
  </si>
  <si>
    <t>(1)  Projection Insee au 01/01/07 de la population des 60 ans ou plus , par sexe et département, métropole uniquement, élaborée suivant le scénario I du modèle OMPHALE</t>
  </si>
  <si>
    <t>*1 079 euros par trimestre correspond au montant maximum ("taux plein") que peut percevoir une personne isolée ou une personne d'un couple ne bénéficiant que d'une seule allocation.</t>
  </si>
  <si>
    <t>1 079*</t>
  </si>
  <si>
    <t>960 à moins de 1 079</t>
  </si>
  <si>
    <t>salariés</t>
  </si>
  <si>
    <t xml:space="preserve">Non- </t>
  </si>
  <si>
    <t xml:space="preserve">RSI - </t>
  </si>
  <si>
    <t>Commer-</t>
  </si>
  <si>
    <t>çants</t>
  </si>
  <si>
    <t>Artisans</t>
  </si>
  <si>
    <t>Régime minier</t>
  </si>
  <si>
    <t xml:space="preserve">RSI-Com-merçants </t>
  </si>
  <si>
    <t xml:space="preserve">RSI-Artisans </t>
  </si>
  <si>
    <t>REGIME GENERAL</t>
  </si>
  <si>
    <t xml:space="preserve">dont </t>
  </si>
  <si>
    <t>- Métropole</t>
  </si>
  <si>
    <t>- Caisses DOM</t>
  </si>
  <si>
    <t>EXPLOITANTS AGRICOLES</t>
  </si>
  <si>
    <t>SALARIES AGRICOLES</t>
  </si>
  <si>
    <t>CAVIMAC (cultes)</t>
  </si>
  <si>
    <t>(6)</t>
  </si>
  <si>
    <t>PROFESSIONS LIBERALES</t>
  </si>
  <si>
    <t xml:space="preserve">REGIMES SPECIAUX : </t>
  </si>
  <si>
    <t xml:space="preserve"> - SNCF</t>
  </si>
  <si>
    <t xml:space="preserve"> - Mines</t>
  </si>
  <si>
    <t xml:space="preserve"> - ENIM (marins)</t>
  </si>
  <si>
    <t xml:space="preserve"> - Ouvriers de l'Etat</t>
  </si>
  <si>
    <t xml:space="preserve"> - Collectivités locales</t>
  </si>
  <si>
    <t xml:space="preserve"> - Fonctionnaires</t>
  </si>
  <si>
    <t>dont</t>
  </si>
  <si>
    <t>Métropole</t>
  </si>
  <si>
    <t>D.O.M</t>
  </si>
  <si>
    <t xml:space="preserve">Tableau A2 - Evolution, depuis 1960, du nombre de bénéficiaires de l'allocation supplémentaire Vieillesse et Invalidité </t>
  </si>
  <si>
    <t>Effectifs au 31 décembre</t>
  </si>
  <si>
    <t xml:space="preserve">ANNEES </t>
  </si>
  <si>
    <t>Bénéficiaires de  l'allocation supplémentaire</t>
  </si>
  <si>
    <t>Vieillesse</t>
  </si>
  <si>
    <t>Invalidité</t>
  </si>
  <si>
    <t>(1)</t>
  </si>
  <si>
    <t>NB : Jusqu'en 1993 compris, les effectifs concernant les DOM étaient minorés dans leur estimation.</t>
  </si>
  <si>
    <t>Tableau A3 - Evolution depuis 1993 des effectifs de bénéficiaires de l'allocation supplémentaire Vieillesse répartis par régime</t>
  </si>
  <si>
    <t xml:space="preserve">  Régimes</t>
  </si>
  <si>
    <t xml:space="preserve">% évolution </t>
  </si>
  <si>
    <t>Effectifs</t>
  </si>
  <si>
    <t>%
en colonne</t>
  </si>
  <si>
    <t xml:space="preserve">Effectifs </t>
  </si>
  <si>
    <t>depuis 2005
(sur un an)</t>
  </si>
  <si>
    <t>depuis 2001
(sur cinq ans)</t>
  </si>
  <si>
    <t>depuis 1996
(sur dix ans)</t>
  </si>
  <si>
    <t xml:space="preserve"> REGIME GENERAL</t>
  </si>
  <si>
    <t xml:space="preserve"> EXPLOITANTS AGRICOLES</t>
  </si>
  <si>
    <t xml:space="preserve"> SALARIES AGRICOLES</t>
  </si>
  <si>
    <t xml:space="preserve"> CAVIMAC (cultes)</t>
  </si>
  <si>
    <t xml:space="preserve"> CAMR</t>
  </si>
  <si>
    <t>ns</t>
  </si>
  <si>
    <t xml:space="preserve">                  ns</t>
  </si>
  <si>
    <t xml:space="preserve">     ns</t>
  </si>
  <si>
    <t xml:space="preserve"> PROFESSIONS LIBERALES</t>
  </si>
  <si>
    <t xml:space="preserve"> REGIMES SPECIAUX  </t>
  </si>
  <si>
    <t xml:space="preserve"> ENSEMBLE</t>
  </si>
  <si>
    <t>ns : non significatif en raison de la faiblesse des effectifs.</t>
  </si>
  <si>
    <t>(en millions d'euros courants)</t>
  </si>
  <si>
    <t>VIEILLESSE</t>
  </si>
  <si>
    <t>- DOM</t>
  </si>
  <si>
    <t>CAMR</t>
  </si>
  <si>
    <t>nd</t>
  </si>
  <si>
    <t xml:space="preserve">REGIMES SPECIAUX </t>
  </si>
  <si>
    <t>TOTAL VIEILLESSE</t>
  </si>
  <si>
    <t>INVALIDITE</t>
  </si>
  <si>
    <t xml:space="preserve">            nd</t>
  </si>
  <si>
    <t xml:space="preserve">           nd</t>
  </si>
  <si>
    <t>*</t>
  </si>
  <si>
    <t>REGIMES SPECIAUX</t>
  </si>
  <si>
    <t>TOTAL INVALIDITE</t>
  </si>
  <si>
    <t>TOTAL GENERAL</t>
  </si>
  <si>
    <t>- % d'évolution sur un an (en euros constants)</t>
  </si>
  <si>
    <t>- % d'évolution depuis 1990 (en euros constants)</t>
  </si>
  <si>
    <t xml:space="preserve"> * : non disponible ; inclus dans métropole.</t>
  </si>
  <si>
    <t>nd : non disponible.</t>
  </si>
  <si>
    <t>Date 
d'effet</t>
  </si>
  <si>
    <t>Montants bruts annuels (en euros courants)</t>
  </si>
  <si>
    <t>Taux d'évolution sur un an 
(en %)</t>
  </si>
  <si>
    <t>Alloc. supplém. /
minimum vieillesse
(en %)</t>
  </si>
  <si>
    <t xml:space="preserve">A V T S </t>
  </si>
  <si>
    <t>Allocation
 supplé-
mentaire</t>
  </si>
  <si>
    <t>Minimum vieillesse Personne seule</t>
  </si>
  <si>
    <t>Minimum vieillesse Couple</t>
  </si>
  <si>
    <t>AVTS</t>
  </si>
  <si>
    <t xml:space="preserve">Minimum vieillesse </t>
  </si>
  <si>
    <t>Smic net</t>
  </si>
  <si>
    <t>Taux de reval. pensions CNAV</t>
  </si>
  <si>
    <t xml:space="preserve"> 01/01/1970 </t>
  </si>
  <si>
    <t xml:space="preserve"> 01/01/1971 </t>
  </si>
  <si>
    <t xml:space="preserve"> 01/01/1972 </t>
  </si>
  <si>
    <t xml:space="preserve"> 01/01/1973</t>
  </si>
  <si>
    <t xml:space="preserve"> 01/01/1974 </t>
  </si>
  <si>
    <t xml:space="preserve"> 01/01/1975 </t>
  </si>
  <si>
    <t xml:space="preserve"> 01/01/1976 </t>
  </si>
  <si>
    <t xml:space="preserve"> 01/01/1977 </t>
  </si>
  <si>
    <t xml:space="preserve"> 01/01/1978</t>
  </si>
  <si>
    <t xml:space="preserve"> 01/01/1979 </t>
  </si>
  <si>
    <t xml:space="preserve"> 01/01/1980</t>
  </si>
  <si>
    <t xml:space="preserve"> 01/01/1981 </t>
  </si>
  <si>
    <t xml:space="preserve"> 01/01/1982 </t>
  </si>
  <si>
    <t xml:space="preserve"> 01/01/1983 </t>
  </si>
  <si>
    <t xml:space="preserve"> 01/01/1984 </t>
  </si>
  <si>
    <t xml:space="preserve"> 01/01/1985 </t>
  </si>
  <si>
    <t xml:space="preserve"> 01/01/1986 </t>
  </si>
  <si>
    <t xml:space="preserve"> 01/01/1987 </t>
  </si>
  <si>
    <t xml:space="preserve"> 01/01/1988 </t>
  </si>
  <si>
    <t xml:space="preserve"> 01/01/1989 </t>
  </si>
  <si>
    <t xml:space="preserve"> 01/01/1990 </t>
  </si>
  <si>
    <t xml:space="preserve"> 01/01/1991 </t>
  </si>
  <si>
    <t>Tableau A5 (suite) - Evolution depuis 1970 des montants de l'A.V.T.S., de l'allocation supplémentaire, du minimum vieillesse (personne seule et couple) et taux d'évolution annuels de ces montants comparés avec ceux du SMIC, de l'indice des prix et les taux de revalorisation des pensions du régime général</t>
  </si>
  <si>
    <t>SMIC annuel  (1)  39 heures à partir du 01/01/2000</t>
  </si>
  <si>
    <t xml:space="preserve">Smic net </t>
  </si>
  <si>
    <t xml:space="preserve"> 01/01/1992 </t>
  </si>
  <si>
    <t xml:space="preserve"> 01/01/1993 </t>
  </si>
  <si>
    <t xml:space="preserve"> 01/01/1994 </t>
  </si>
  <si>
    <t xml:space="preserve"> 01/01/1995 </t>
  </si>
  <si>
    <t xml:space="preserve"> 01/01/1996 </t>
  </si>
  <si>
    <t xml:space="preserve"> 01/01/1997 </t>
  </si>
  <si>
    <t xml:space="preserve"> 01/01/1998 </t>
  </si>
  <si>
    <t xml:space="preserve"> 01/01/1999 </t>
  </si>
  <si>
    <t xml:space="preserve"> 01/01/2000 </t>
  </si>
  <si>
    <t xml:space="preserve"> 01/01/2001 </t>
  </si>
  <si>
    <t xml:space="preserve"> 01/01/2002 </t>
  </si>
  <si>
    <t xml:space="preserve"> 01/01/2003</t>
  </si>
  <si>
    <t xml:space="preserve"> 01/01/2004</t>
  </si>
  <si>
    <t xml:space="preserve"> 01/01/2005</t>
  </si>
  <si>
    <t xml:space="preserve"> 01/01/2006</t>
  </si>
  <si>
    <t>NB : A partir de janvier 1993, l'indice des prix est celui de l'ensemble des ménages y compris tabac. A partir de 1998, c'est le même indice, mais il inclut les DOM en sus de la métropole.</t>
  </si>
  <si>
    <t xml:space="preserve">Graphique A1 - Evolution du minimum vieillesse comparée avec celle du SMIC, de l'indice des prix et du taux de revalorisation des pensions du régime général, depuis 1970. </t>
  </si>
  <si>
    <t>Tableau C4 (fin) - Structure par sexe et état matrimonial des titulaires de l'allocation supplémentaire du minimum vieillesse au 31 décembre 2006  et rapport des effectifs d'allocataires à l'ensemble des effectifs âgés de 60 ans et plus, par département et  région de résidence</t>
  </si>
  <si>
    <t>RSI-Commer-çants</t>
  </si>
  <si>
    <t>RSI-Artisans</t>
  </si>
  <si>
    <t xml:space="preserve">Régime minier </t>
  </si>
  <si>
    <t>65 ans et plus</t>
  </si>
  <si>
    <t xml:space="preserve"> RSI-Artisans(ex- CANCAVA)</t>
  </si>
  <si>
    <t>Moins de 500</t>
  </si>
  <si>
    <t>500 à moins de 540</t>
  </si>
  <si>
    <t>540 à moins de 580</t>
  </si>
  <si>
    <t>580 à moins de 620</t>
  </si>
  <si>
    <t>620 à moins de 660</t>
  </si>
  <si>
    <t>660 à moins de 700</t>
  </si>
  <si>
    <t>700 à moins de 752</t>
  </si>
  <si>
    <t>Taux plein 752</t>
  </si>
  <si>
    <t>Allocation supplémentaire</t>
  </si>
  <si>
    <t>Allocation supplémentaire vieillesse (L815-2)</t>
  </si>
  <si>
    <t>Allocation supplémentaire invalidité (L815-3)</t>
  </si>
  <si>
    <t>(3)</t>
  </si>
  <si>
    <t>(5)</t>
  </si>
  <si>
    <t>RSI- Commerçants (ex-ORGANIC)</t>
  </si>
  <si>
    <t>RSI- Artisans (ex CANCAVA)</t>
  </si>
  <si>
    <t>(4)</t>
  </si>
  <si>
    <r>
      <t xml:space="preserve">* </t>
    </r>
    <r>
      <rPr>
        <sz val="8"/>
        <rFont val="Arial"/>
        <family val="2"/>
      </rPr>
      <t>allocations de 1er étage : majoration L-814-2, allocation spéciale vieillesse L814-1, AVTS, AVTNS, Secours, viager, allocation mère de famille</t>
    </r>
  </si>
  <si>
    <t>Allocations                                                  de premier étage*                                           (toutes allocations)</t>
  </si>
  <si>
    <t>Bénéficiaires au 31.12.06</t>
  </si>
  <si>
    <t>(1) Les 14 663 allocataires de la CNAVTS relèvent d'une caisse de métropole. Ces effectifs ne tiennent pas compte des allocataires relevant des caisses générales de sécurité sociale (CGSS) des départements d'outremer :  60 259 (y compris les allocataires salariés agricoles, qui sont pris en charge par les CGSS dans les DOM) résidant dans les DOM. Le tableau exclut également 10 342 exploitants agricoles percevant une allocation par l'intermédiaire d'une caisse des DOM. Au total, ce sont donc environ 70 601 allocataires relevant de caisses de DOM qui ne figurent pas dans ce tableau. (Cf. Tableau A1, qui donne les effectifs complets). Pour les autres caisses, les effectifs figurant sur la ligne DOM ou sur la ligne étranger dépendent des caisses de métropole.</t>
  </si>
  <si>
    <t xml:space="preserve"> Montants au 31.12.06 en millions d'€</t>
  </si>
  <si>
    <t xml:space="preserve"> Montants au 31.12.06 en millions d'€ </t>
  </si>
  <si>
    <r>
      <t xml:space="preserve">CAMR </t>
    </r>
    <r>
      <rPr>
        <b/>
        <vertAlign val="superscript"/>
        <sz val="8"/>
        <rFont val="Arial"/>
        <family val="2"/>
      </rPr>
      <t>(1)</t>
    </r>
  </si>
  <si>
    <r>
      <t xml:space="preserve"> - Autres </t>
    </r>
    <r>
      <rPr>
        <vertAlign val="superscript"/>
        <sz val="8"/>
        <rFont val="Arial"/>
        <family val="2"/>
      </rPr>
      <t>(2)</t>
    </r>
  </si>
  <si>
    <r>
      <t>(1)</t>
    </r>
    <r>
      <rPr>
        <sz val="8"/>
        <rFont val="Arial"/>
        <family val="2"/>
      </rPr>
      <t xml:space="preserve"> La CAMR était la caisse de retraite des agents des chemins de fer secondaires et des tramways. Elle a été intégrée à la CNAV début 1992.</t>
    </r>
  </si>
  <si>
    <r>
      <t>(2)</t>
    </r>
    <r>
      <rPr>
        <sz val="8"/>
        <rFont val="Arial"/>
        <family val="2"/>
      </rPr>
      <t xml:space="preserve"> RATP, EDF-GDF, SEITA, CRPCEN, CCIP, Opéra de Paris</t>
    </r>
  </si>
  <si>
    <r>
      <t>(3)</t>
    </r>
    <r>
      <rPr>
        <sz val="8"/>
        <rFont val="Arial"/>
        <family val="2"/>
      </rPr>
      <t xml:space="preserve"> Hors champ de l'enquête DREES. Les effectifs DOM sont ici les effectifs gérés par les caisses des DOM.</t>
    </r>
  </si>
  <si>
    <r>
      <t>(4)</t>
    </r>
    <r>
      <rPr>
        <sz val="8"/>
        <rFont val="Arial"/>
        <family val="2"/>
      </rPr>
      <t xml:space="preserve"> Hors champ de l'enquête DREES. </t>
    </r>
  </si>
  <si>
    <r>
      <t>(5)</t>
    </r>
    <r>
      <rPr>
        <sz val="8"/>
        <rFont val="Arial"/>
        <family val="2"/>
      </rPr>
      <t xml:space="preserve"> Il n'est pas possible de distinguer les montants versés aux DOM de ceux versés en Métropole.</t>
    </r>
  </si>
  <si>
    <r>
      <t>(6)</t>
    </r>
    <r>
      <rPr>
        <sz val="8"/>
        <rFont val="Arial"/>
        <family val="2"/>
      </rPr>
      <t xml:space="preserve"> Ces chiffres concernent la métropole, sauf pour les exploitants agricoles où les montants versés aux DOM sont inclus.</t>
    </r>
  </si>
  <si>
    <r>
      <t>(1)</t>
    </r>
    <r>
      <rPr>
        <sz val="8"/>
        <rFont val="Arial"/>
        <family val="2"/>
      </rPr>
      <t xml:space="preserve"> Estimation. </t>
    </r>
  </si>
  <si>
    <r>
      <t>Indice des prix</t>
    </r>
    <r>
      <rPr>
        <b/>
        <vertAlign val="superscript"/>
        <sz val="10"/>
        <rFont val="Arial"/>
        <family val="2"/>
      </rPr>
      <t xml:space="preserve"> (1)</t>
    </r>
  </si>
  <si>
    <r>
      <t xml:space="preserve">(1) </t>
    </r>
    <r>
      <rPr>
        <sz val="10"/>
        <rFont val="Arial"/>
        <family val="2"/>
      </rPr>
      <t>variations de la moyenne annuelle de l'indice des prix.</t>
    </r>
    <r>
      <rPr>
        <vertAlign val="superscript"/>
        <sz val="10"/>
        <rFont val="Arial"/>
        <family val="2"/>
      </rPr>
      <t xml:space="preserve"> </t>
    </r>
    <r>
      <rPr>
        <sz val="10"/>
        <rFont val="Arial"/>
        <family val="2"/>
      </rPr>
      <t xml:space="preserve">A partir de janvier 1993, l'indice des prix est celui de l'ensemble des ménages y compris tabac. A partir de 1998, il s'agit du même indice, mais il inclut les DOM en sus de la métropole.                                                                                                                                                                                                                                                                                                                                                  </t>
    </r>
  </si>
  <si>
    <r>
      <t xml:space="preserve">DOM, Etrangers et non ventilés </t>
    </r>
    <r>
      <rPr>
        <b/>
        <vertAlign val="superscript"/>
        <sz val="8"/>
        <rFont val="Arial"/>
        <family val="2"/>
      </rPr>
      <t>(1)</t>
    </r>
  </si>
  <si>
    <t>Tableau C4 (suite) - Structure par sexe et état matrimonial des titulaires de l'allocation supplémentaire du minimum vieillesse au 31 décembre 2006  et rapport des effectifs d'allocataires à l'ensemble des effectifs âgés de 60 ans et plus, par département et  région de résidence</t>
  </si>
  <si>
    <r>
      <t xml:space="preserve">Tableau C4 - Structure par sexe et état matrimonial des titulaires de l'allocation supplémentaire du minimum vieillesse au 31 décembre 2006  et rapport des effectifs d'allocataires à l'ensemble des effectifs âgés de 60 ans et plus </t>
    </r>
    <r>
      <rPr>
        <b/>
        <vertAlign val="superscript"/>
        <sz val="8"/>
        <rFont val="Arial"/>
        <family val="2"/>
      </rPr>
      <t>(1)</t>
    </r>
    <r>
      <rPr>
        <b/>
        <sz val="8"/>
        <rFont val="Arial"/>
        <family val="2"/>
      </rPr>
      <t>, par département et  région de résidence</t>
    </r>
  </si>
  <si>
    <r>
      <t xml:space="preserve">DOM, étranger et non ventilés </t>
    </r>
    <r>
      <rPr>
        <b/>
        <vertAlign val="superscript"/>
        <sz val="8"/>
        <rFont val="Arial"/>
        <family val="2"/>
      </rPr>
      <t>(2)</t>
    </r>
  </si>
  <si>
    <r>
      <t>Tableau C5 - Titulaires de l'allocation supplémentaire du minimum vieillesse par régime, sexe et montant de l'allocation supplémentaire versée au 4</t>
    </r>
    <r>
      <rPr>
        <b/>
        <vertAlign val="superscript"/>
        <sz val="8"/>
        <rFont val="Arial"/>
        <family val="2"/>
      </rPr>
      <t>ième</t>
    </r>
    <r>
      <rPr>
        <b/>
        <sz val="8"/>
        <rFont val="Arial"/>
        <family val="2"/>
      </rPr>
      <t xml:space="preserve"> trimestre 2006</t>
    </r>
  </si>
  <si>
    <t>Part des non résidents parmi les allocataires
(en %)</t>
  </si>
  <si>
    <t xml:space="preserve">Tableau B8 - Âge moyen et répartition par âge, sexe et état matrimonial des titulaires d'une allocation de premier étage (L814-2 ou L814-1) </t>
  </si>
  <si>
    <t>Tableau B9 - Répartition par sexe et état matrimonial des titulaires de l'allocation de premier étage (L814-2 ou L814-1) , classés selon l'âge</t>
  </si>
  <si>
    <t>Tableau B10 - Âge moyen et structure par sexe et état matrimonial des titulaires de l'allocation supplémentaire vieillesse classés selon le régime</t>
  </si>
  <si>
    <t>Tableau B11 - Montants trimestriels de l'allocation de premier étage (L814-2 ou L814-1)  perçue par les allocataires classés par sexe et état matrimonial</t>
  </si>
  <si>
    <t xml:space="preserve"> Tableau A1 - Les allocataires du Minimum vieillesse en 2006 : effectifs bénéficiaires et montants par régime</t>
  </si>
  <si>
    <t>Sources : Enquête DREES, Caisse des dépôts et consignations, CNAMTS, Fonds de Solidarité Vieillesse.</t>
  </si>
  <si>
    <t xml:space="preserve">Tableau A4 - Évolution depuis 1990 des dépenses de l'allocation supplémentaire Vieillesse et Invalidité répartie par régime </t>
  </si>
  <si>
    <t>Tableau A5 - Évolution depuis 1970 des montants de l'A.V.T.S., de l'allocation supplémentaire, du minimum vieillesse (personne seule et couple) et taux d'évolution annuels de ces montants comparés avec ceux du SMIC et de l'indice des prix et avec les taux de revalorisation des pensions du régime général</t>
  </si>
  <si>
    <t>Sources : enquête DREES.</t>
  </si>
  <si>
    <t xml:space="preserve">Sources : enquête DREES. </t>
  </si>
  <si>
    <r>
      <t>Sources : enquête DREES et projections démographiques de l'INSEE au 1</t>
    </r>
    <r>
      <rPr>
        <i/>
        <vertAlign val="superscript"/>
        <sz val="8"/>
        <rFont val="Arial"/>
        <family val="2"/>
      </rPr>
      <t>er</t>
    </r>
    <r>
      <rPr>
        <i/>
        <sz val="8"/>
        <rFont val="Arial"/>
        <family val="2"/>
      </rPr>
      <t xml:space="preserve"> janvier 2007.</t>
    </r>
  </si>
  <si>
    <r>
      <t>Sources : enquête DREES et estimations DRESS des situations matrimoniales à partir des estimations matrimoniales INSEE au 1er janvier 2006 et des projections de population de l'INSEE au 1</t>
    </r>
    <r>
      <rPr>
        <i/>
        <vertAlign val="superscript"/>
        <sz val="8"/>
        <rFont val="Arial"/>
        <family val="2"/>
      </rPr>
      <t xml:space="preserve">er </t>
    </r>
    <r>
      <rPr>
        <i/>
        <sz val="8"/>
        <rFont val="Arial"/>
        <family val="2"/>
      </rPr>
      <t>janvier 2007.</t>
    </r>
  </si>
  <si>
    <t>Note de lecture : parmi les allocataires de sexe masculin et âgés de 60 à 64 ans, 56,5 % sont isolés (célibataires, veufs ou divorcés). Parmi l'ensemble des hommes du même âge, 21,6 % sont isolés.</t>
  </si>
  <si>
    <t xml:space="preserve">Sources : enquête DREES.  </t>
  </si>
  <si>
    <r>
      <t>Sources : enquête DREES.</t>
    </r>
    <r>
      <rPr>
        <sz val="8"/>
        <rFont val="Arial"/>
        <family val="2"/>
      </rPr>
      <t xml:space="preserve">  </t>
    </r>
  </si>
  <si>
    <t>ns : non significatif</t>
  </si>
  <si>
    <t>Sources : enquête DREES .</t>
  </si>
  <si>
    <t>Minimum vieillesse</t>
  </si>
  <si>
    <t>Indice des prix</t>
  </si>
  <si>
    <t>Taux de revalorisation des pensions du régime général</t>
  </si>
  <si>
    <t>01</t>
  </si>
  <si>
    <t>02</t>
  </si>
  <si>
    <t>03</t>
  </si>
  <si>
    <t>04</t>
  </si>
  <si>
    <t>05</t>
  </si>
  <si>
    <t>06</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</si>
</sst>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
    <numFmt numFmtId="176" formatCode="0.0%"/>
    <numFmt numFmtId="177" formatCode="#,##0.0000"/>
    <numFmt numFmtId="178" formatCode="0.0000"/>
    <numFmt numFmtId="179" formatCode="0.000"/>
    <numFmt numFmtId="180" formatCode="0.00000"/>
    <numFmt numFmtId="181" formatCode="_-* #,##0.0\ _F_-;\-* #,##0.0\ _F_-;_-* &quot;-&quot;??\ _F_-;_-@_-"/>
    <numFmt numFmtId="182" formatCode="_-* #,##0\ _F_-;\-* #,##0\ _F_-;_-* &quot;-&quot;??\ _F_-;_-@_-"/>
    <numFmt numFmtId="183" formatCode="#,##0.000"/>
    <numFmt numFmtId="184" formatCode="#,##0.00000"/>
    <numFmt numFmtId="185" formatCode="#,##0_ ;\-#,##0\ "/>
    <numFmt numFmtId="186" formatCode="0.000000"/>
    <numFmt numFmtId="187" formatCode="0.0000000"/>
    <numFmt numFmtId="188" formatCode="_-* #,##0.0\ &quot;F&quot;_-;\-* #,##0.0\ &quot;F&quot;_-;_-* &quot;-&quot;?\ &quot;F&quot;_-;_-@_-"/>
    <numFmt numFmtId="189" formatCode="#,##0.0_ ;\-#,##0.0\ "/>
    <numFmt numFmtId="190" formatCode="0.00000000"/>
    <numFmt numFmtId="191" formatCode="0,\(*)"/>
    <numFmt numFmtId="192" formatCode="#,##0.000000"/>
    <numFmt numFmtId="193" formatCode="0.0000000000000"/>
    <numFmt numFmtId="194" formatCode="_-* #,##0.00\ [$€-1]_-;\-* #,##0.00\ [$€-1]_-;_-* &quot;-&quot;??\ [$€-1]_-"/>
    <numFmt numFmtId="195" formatCode="0.000%"/>
    <numFmt numFmtId="196" formatCode="0.00&quot; € &quot;"/>
  </numFmts>
  <fonts count="62">
    <font>
      <sz val="10"/>
      <name val="Arial"/>
      <family val="0"/>
    </font>
    <font>
      <sz val="8"/>
      <name val="Arial"/>
      <family val="2"/>
    </font>
    <font>
      <b/>
      <sz val="8"/>
      <name val="Arial"/>
      <family val="2"/>
    </font>
    <font>
      <b/>
      <sz val="12"/>
      <name val="Univers Condensed"/>
      <family val="2"/>
    </font>
    <font>
      <sz val="9"/>
      <name val="Arial"/>
      <family val="2"/>
    </font>
    <font>
      <vertAlign val="superscript"/>
      <sz val="9"/>
      <name val="Arial Narrow"/>
      <family val="2"/>
    </font>
    <font>
      <b/>
      <sz val="10"/>
      <name val="Arial"/>
      <family val="2"/>
    </font>
    <font>
      <sz val="10"/>
      <name val="Helv"/>
      <family val="0"/>
    </font>
    <font>
      <u val="single"/>
      <sz val="10"/>
      <color indexed="12"/>
      <name val="Times New Roman"/>
      <family val="0"/>
    </font>
    <font>
      <u val="single"/>
      <sz val="10"/>
      <color indexed="36"/>
      <name val="Times New Roman"/>
      <family val="0"/>
    </font>
    <font>
      <sz val="10"/>
      <name val="Times New Roman"/>
      <family val="0"/>
    </font>
    <font>
      <sz val="8"/>
      <name val="Times New Roman"/>
      <family val="0"/>
    </font>
    <font>
      <b/>
      <sz val="9"/>
      <name val="Arial"/>
      <family val="2"/>
    </font>
    <font>
      <b/>
      <vertAlign val="superscript"/>
      <sz val="10"/>
      <name val="Arial"/>
      <family val="2"/>
    </font>
    <font>
      <vertAlign val="superscript"/>
      <sz val="10"/>
      <name val="Arial"/>
      <family val="2"/>
    </font>
    <font>
      <b/>
      <vertAlign val="superscript"/>
      <sz val="8"/>
      <name val="Arial"/>
      <family val="2"/>
    </font>
    <font>
      <vertAlign val="superscript"/>
      <sz val="8"/>
      <name val="Arial"/>
      <family val="2"/>
    </font>
    <font>
      <u val="single"/>
      <sz val="8"/>
      <name val="Arial"/>
      <family val="2"/>
    </font>
    <font>
      <b/>
      <sz val="8"/>
      <color indexed="8"/>
      <name val="Arial"/>
      <family val="2"/>
    </font>
    <font>
      <i/>
      <sz val="8"/>
      <color indexed="8"/>
      <name val="Arial"/>
      <family val="2"/>
    </font>
    <font>
      <sz val="8"/>
      <color indexed="8"/>
      <name val="Arial"/>
      <family val="2"/>
    </font>
    <font>
      <i/>
      <vertAlign val="superscript"/>
      <sz val="8"/>
      <color indexed="8"/>
      <name val="Arial"/>
      <family val="2"/>
    </font>
    <font>
      <i/>
      <sz val="10"/>
      <name val="Arial"/>
      <family val="2"/>
    </font>
    <font>
      <i/>
      <sz val="8"/>
      <name val="Arial"/>
      <family val="2"/>
    </font>
    <font>
      <b/>
      <i/>
      <sz val="8"/>
      <name val="Arial"/>
      <family val="2"/>
    </font>
    <font>
      <sz val="8"/>
      <color indexed="10"/>
      <name val="Arial"/>
      <family val="2"/>
    </font>
    <font>
      <i/>
      <vertAlign val="superscript"/>
      <sz val="8"/>
      <name val="Arial"/>
      <family val="2"/>
    </font>
    <font>
      <i/>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hair"/>
      <top style="thin"/>
      <bottom style="thin"/>
    </border>
    <border>
      <left style="hair"/>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thin"/>
    </border>
    <border>
      <left style="hair"/>
      <right>
        <color indexed="63"/>
      </right>
      <top>
        <color indexed="63"/>
      </top>
      <bottom style="mediumDashDotDot"/>
    </border>
    <border>
      <left>
        <color indexed="63"/>
      </left>
      <right style="hair"/>
      <top>
        <color indexed="63"/>
      </top>
      <bottom style="mediumDashDotDot"/>
    </border>
    <border>
      <left>
        <color indexed="63"/>
      </left>
      <right>
        <color indexed="63"/>
      </right>
      <top>
        <color indexed="63"/>
      </top>
      <bottom style="mediumDashDotDot"/>
    </border>
    <border>
      <left style="hair"/>
      <right style="hair"/>
      <top style="thin"/>
      <bottom style="hair"/>
    </border>
    <border>
      <left style="hair"/>
      <right style="hair"/>
      <top>
        <color indexed="63"/>
      </top>
      <bottom style="mediumDashDotDot"/>
    </border>
    <border>
      <left style="hair"/>
      <right style="hair"/>
      <top>
        <color indexed="63"/>
      </top>
      <bottom style="thin"/>
    </border>
    <border>
      <left style="thin"/>
      <right style="hair"/>
      <top style="thin"/>
      <bottom style="hair"/>
    </border>
    <border>
      <left style="hair"/>
      <right style="thin"/>
      <top style="thin"/>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style="hair"/>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style="hair"/>
      <right style="thin"/>
      <top>
        <color indexed="63"/>
      </top>
      <bottom style="hair"/>
    </border>
    <border>
      <left>
        <color indexed="63"/>
      </left>
      <right>
        <color indexed="63"/>
      </right>
      <top style="hair"/>
      <bottom style="thin"/>
    </border>
    <border>
      <left style="hair"/>
      <right style="thin"/>
      <top style="hair"/>
      <bottom style="hair"/>
    </border>
    <border>
      <left style="thin"/>
      <right style="hair"/>
      <top style="hair"/>
      <bottom style="hair"/>
    </border>
    <border>
      <left style="thin"/>
      <right style="thin"/>
      <top style="hair"/>
      <bottom style="hair"/>
    </border>
    <border>
      <left style="thin"/>
      <right style="thin"/>
      <top style="hair"/>
      <bottom>
        <color indexed="63"/>
      </bottom>
    </border>
    <border>
      <left style="thin"/>
      <right style="hair"/>
      <top style="hair"/>
      <bottom>
        <color indexed="63"/>
      </bottom>
    </border>
    <border>
      <left style="thin"/>
      <right style="hair"/>
      <top>
        <color indexed="63"/>
      </top>
      <bottom style="hair"/>
    </border>
    <border>
      <left style="hair"/>
      <right style="hair"/>
      <top style="hair"/>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194" fontId="0" fillId="0" borderId="0" applyFont="0" applyFill="0" applyBorder="0" applyAlignment="0" applyProtection="0"/>
    <xf numFmtId="0" fontId="51"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7" fillId="0" borderId="0">
      <alignment/>
      <protection/>
    </xf>
    <xf numFmtId="0" fontId="10" fillId="0" borderId="0">
      <alignment/>
      <protection/>
    </xf>
    <xf numFmtId="0" fontId="10"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lignment horizontal="center" vertical="center" wrapText="1"/>
      <protection/>
    </xf>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662">
    <xf numFmtId="0" fontId="0" fillId="0" borderId="0" xfId="0" applyAlignment="1">
      <alignment/>
    </xf>
    <xf numFmtId="0" fontId="4" fillId="33" borderId="0" xfId="54" applyFont="1" applyFill="1">
      <alignment/>
      <protection/>
    </xf>
    <xf numFmtId="0" fontId="0" fillId="33" borderId="0" xfId="54" applyFont="1" applyFill="1">
      <alignment/>
      <protection/>
    </xf>
    <xf numFmtId="0" fontId="6" fillId="33" borderId="0" xfId="54" applyFont="1" applyFill="1">
      <alignment/>
      <protection/>
    </xf>
    <xf numFmtId="0" fontId="0" fillId="33" borderId="0" xfId="54" applyFont="1" applyFill="1" applyAlignment="1">
      <alignment vertical="top"/>
      <protection/>
    </xf>
    <xf numFmtId="0" fontId="0" fillId="33" borderId="0" xfId="54" applyFont="1" applyFill="1" applyAlignment="1">
      <alignment wrapText="1"/>
      <protection/>
    </xf>
    <xf numFmtId="0" fontId="0" fillId="33" borderId="0" xfId="54" applyFont="1" applyFill="1" applyBorder="1">
      <alignment/>
      <protection/>
    </xf>
    <xf numFmtId="0" fontId="6" fillId="33" borderId="0" xfId="54" applyFont="1" applyFill="1" applyAlignment="1">
      <alignment vertical="center"/>
      <protection/>
    </xf>
    <xf numFmtId="3" fontId="1" fillId="33" borderId="0" xfId="0" applyNumberFormat="1" applyFont="1" applyFill="1" applyAlignment="1">
      <alignment/>
    </xf>
    <xf numFmtId="3" fontId="1" fillId="33" borderId="0" xfId="0" applyNumberFormat="1" applyFont="1" applyFill="1" applyAlignment="1">
      <alignment vertical="center"/>
    </xf>
    <xf numFmtId="3" fontId="1" fillId="33" borderId="0" xfId="0" applyNumberFormat="1" applyFont="1" applyFill="1" applyAlignment="1" quotePrefix="1">
      <alignment horizontal="left"/>
    </xf>
    <xf numFmtId="0" fontId="1" fillId="33" borderId="0" xfId="0" applyFont="1" applyFill="1" applyAlignment="1">
      <alignment/>
    </xf>
    <xf numFmtId="0" fontId="1" fillId="33" borderId="0" xfId="54" applyFont="1" applyFill="1" applyBorder="1">
      <alignment/>
      <protection/>
    </xf>
    <xf numFmtId="0" fontId="1" fillId="33" borderId="10" xfId="54" applyFont="1" applyFill="1" applyBorder="1">
      <alignment/>
      <protection/>
    </xf>
    <xf numFmtId="3" fontId="1" fillId="33" borderId="0" xfId="54" applyNumberFormat="1" applyFont="1" applyFill="1" applyBorder="1">
      <alignment/>
      <protection/>
    </xf>
    <xf numFmtId="0" fontId="1" fillId="33" borderId="0" xfId="54" applyFont="1" applyFill="1">
      <alignment/>
      <protection/>
    </xf>
    <xf numFmtId="0" fontId="1" fillId="33" borderId="11" xfId="54" applyFont="1" applyFill="1" applyBorder="1">
      <alignment/>
      <protection/>
    </xf>
    <xf numFmtId="0" fontId="16" fillId="33" borderId="0" xfId="54" applyFont="1" applyFill="1" applyBorder="1" applyAlignment="1">
      <alignment horizontal="left"/>
      <protection/>
    </xf>
    <xf numFmtId="0" fontId="1" fillId="33" borderId="0" xfId="54" applyFont="1" applyFill="1" applyBorder="1" applyAlignment="1">
      <alignment horizontal="left"/>
      <protection/>
    </xf>
    <xf numFmtId="3" fontId="2" fillId="33" borderId="0" xfId="54" applyNumberFormat="1" applyFont="1" applyFill="1" applyBorder="1" applyAlignment="1">
      <alignment vertical="center"/>
      <protection/>
    </xf>
    <xf numFmtId="176" fontId="1" fillId="33" borderId="0" xfId="56" applyNumberFormat="1" applyFont="1" applyFill="1" applyBorder="1" applyAlignment="1">
      <alignment/>
    </xf>
    <xf numFmtId="0" fontId="16" fillId="33" borderId="0" xfId="54" applyFont="1" applyFill="1" applyAlignment="1">
      <alignment horizontal="left" vertical="center"/>
      <protection/>
    </xf>
    <xf numFmtId="0" fontId="16" fillId="33" borderId="0" xfId="54" applyFont="1" applyFill="1" applyAlignment="1">
      <alignment/>
      <protection/>
    </xf>
    <xf numFmtId="0" fontId="16" fillId="33" borderId="0" xfId="54" applyFont="1" applyFill="1" applyAlignment="1" quotePrefix="1">
      <alignment/>
      <protection/>
    </xf>
    <xf numFmtId="0" fontId="0" fillId="33" borderId="0" xfId="0" applyFont="1" applyFill="1" applyAlignment="1">
      <alignment/>
    </xf>
    <xf numFmtId="0" fontId="0" fillId="33" borderId="0" xfId="0" applyFont="1" applyFill="1" applyAlignment="1">
      <alignment vertical="center"/>
    </xf>
    <xf numFmtId="0" fontId="0" fillId="33" borderId="0" xfId="0" applyFont="1" applyFill="1" applyBorder="1" applyAlignment="1">
      <alignment/>
    </xf>
    <xf numFmtId="0" fontId="2" fillId="33" borderId="0" xfId="0" applyFont="1" applyFill="1" applyAlignment="1">
      <alignment horizontal="center" vertical="center" wrapText="1"/>
    </xf>
    <xf numFmtId="0" fontId="1" fillId="33" borderId="0" xfId="0" applyFont="1" applyFill="1" applyAlignment="1">
      <alignment vertical="center"/>
    </xf>
    <xf numFmtId="0" fontId="1" fillId="33" borderId="0" xfId="0" applyFont="1" applyFill="1" applyAlignment="1">
      <alignment horizontal="right" vertical="top"/>
    </xf>
    <xf numFmtId="0" fontId="2" fillId="33" borderId="0" xfId="0" applyFont="1" applyFill="1" applyAlignment="1">
      <alignment horizontal="center"/>
    </xf>
    <xf numFmtId="0" fontId="1" fillId="33" borderId="0" xfId="0" applyFont="1" applyFill="1" applyBorder="1" applyAlignment="1">
      <alignment/>
    </xf>
    <xf numFmtId="3" fontId="1" fillId="33" borderId="10" xfId="0" applyNumberFormat="1" applyFont="1" applyFill="1" applyBorder="1" applyAlignment="1">
      <alignment/>
    </xf>
    <xf numFmtId="3" fontId="1" fillId="33" borderId="0" xfId="0" applyNumberFormat="1" applyFont="1" applyFill="1" applyBorder="1" applyAlignment="1">
      <alignment/>
    </xf>
    <xf numFmtId="176" fontId="1" fillId="33" borderId="0" xfId="56" applyNumberFormat="1" applyFont="1" applyFill="1" applyAlignment="1">
      <alignment/>
    </xf>
    <xf numFmtId="0" fontId="1" fillId="33" borderId="12" xfId="0" applyFont="1" applyFill="1" applyBorder="1" applyAlignment="1">
      <alignment/>
    </xf>
    <xf numFmtId="195" fontId="1" fillId="33" borderId="0" xfId="56" applyNumberFormat="1" applyFont="1" applyFill="1" applyAlignment="1">
      <alignment/>
    </xf>
    <xf numFmtId="0" fontId="16" fillId="33" borderId="0" xfId="0" applyFont="1" applyFill="1" applyAlignment="1">
      <alignment horizontal="left"/>
    </xf>
    <xf numFmtId="0" fontId="1" fillId="33" borderId="0" xfId="0" applyFont="1" applyFill="1" applyAlignment="1">
      <alignment horizontal="right"/>
    </xf>
    <xf numFmtId="0" fontId="1" fillId="33" borderId="0" xfId="0" applyFont="1" applyFill="1" applyAlignment="1">
      <alignment horizontal="left"/>
    </xf>
    <xf numFmtId="0" fontId="1" fillId="33" borderId="0" xfId="0" applyFont="1" applyFill="1" applyBorder="1" applyAlignment="1" quotePrefix="1">
      <alignment/>
    </xf>
    <xf numFmtId="174" fontId="1" fillId="33" borderId="10" xfId="0" applyNumberFormat="1" applyFont="1" applyFill="1" applyBorder="1" applyAlignment="1">
      <alignment/>
    </xf>
    <xf numFmtId="174" fontId="1" fillId="33" borderId="0" xfId="0" applyNumberFormat="1" applyFont="1" applyFill="1" applyBorder="1" applyAlignment="1">
      <alignment/>
    </xf>
    <xf numFmtId="174" fontId="1" fillId="33" borderId="0" xfId="0" applyNumberFormat="1" applyFont="1" applyFill="1" applyBorder="1" applyAlignment="1">
      <alignment horizontal="right"/>
    </xf>
    <xf numFmtId="0" fontId="2" fillId="33" borderId="0" xfId="0" applyFont="1" applyFill="1" applyBorder="1" applyAlignment="1">
      <alignment/>
    </xf>
    <xf numFmtId="0" fontId="2" fillId="33" borderId="0" xfId="0" applyFont="1" applyFill="1" applyAlignment="1">
      <alignment/>
    </xf>
    <xf numFmtId="174" fontId="1" fillId="33" borderId="0" xfId="0" applyNumberFormat="1" applyFont="1" applyFill="1" applyAlignment="1">
      <alignment/>
    </xf>
    <xf numFmtId="0" fontId="0" fillId="33" borderId="0" xfId="0" applyFont="1" applyFill="1" applyAlignment="1">
      <alignment wrapText="1"/>
    </xf>
    <xf numFmtId="174" fontId="0" fillId="33" borderId="10" xfId="0" applyNumberFormat="1" applyFont="1" applyFill="1" applyBorder="1" applyAlignment="1">
      <alignment horizontal="right"/>
    </xf>
    <xf numFmtId="0" fontId="0" fillId="33" borderId="0" xfId="0" applyFont="1" applyFill="1" applyBorder="1" applyAlignment="1">
      <alignment vertical="center"/>
    </xf>
    <xf numFmtId="0" fontId="1" fillId="33" borderId="0" xfId="0" applyFont="1" applyFill="1" applyAlignment="1">
      <alignment wrapText="1"/>
    </xf>
    <xf numFmtId="0" fontId="1" fillId="33" borderId="0" xfId="0" applyFont="1" applyFill="1" applyBorder="1" applyAlignment="1">
      <alignment wrapText="1"/>
    </xf>
    <xf numFmtId="175" fontId="23" fillId="33" borderId="0" xfId="0" applyNumberFormat="1" applyFont="1" applyFill="1" applyBorder="1" applyAlignment="1">
      <alignment/>
    </xf>
    <xf numFmtId="0" fontId="23" fillId="33" borderId="0" xfId="0" applyFont="1" applyFill="1" applyBorder="1" applyAlignment="1">
      <alignment/>
    </xf>
    <xf numFmtId="3" fontId="23" fillId="33" borderId="0" xfId="0" applyNumberFormat="1" applyFont="1" applyFill="1" applyBorder="1" applyAlignment="1">
      <alignment/>
    </xf>
    <xf numFmtId="175" fontId="1" fillId="33" borderId="0" xfId="0" applyNumberFormat="1" applyFont="1" applyFill="1" applyBorder="1" applyAlignment="1">
      <alignment/>
    </xf>
    <xf numFmtId="0" fontId="1" fillId="33" borderId="0" xfId="0" applyFont="1" applyFill="1" applyBorder="1" applyAlignment="1">
      <alignment horizontal="center" vertical="center" wrapText="1"/>
    </xf>
    <xf numFmtId="0" fontId="2" fillId="33" borderId="10" xfId="0" applyFont="1" applyFill="1" applyBorder="1" applyAlignment="1">
      <alignment/>
    </xf>
    <xf numFmtId="175" fontId="2" fillId="33" borderId="0" xfId="0" applyNumberFormat="1" applyFont="1" applyFill="1" applyBorder="1" applyAlignment="1">
      <alignment/>
    </xf>
    <xf numFmtId="176" fontId="1" fillId="33" borderId="0" xfId="56" applyNumberFormat="1" applyFont="1" applyFill="1" applyBorder="1" applyAlignment="1">
      <alignment vertical="center"/>
    </xf>
    <xf numFmtId="0" fontId="1" fillId="33" borderId="0" xfId="0" applyFont="1" applyFill="1" applyBorder="1" applyAlignment="1">
      <alignment vertical="center"/>
    </xf>
    <xf numFmtId="0" fontId="0" fillId="33" borderId="0" xfId="0" applyFont="1" applyFill="1" applyBorder="1" applyAlignment="1">
      <alignment/>
    </xf>
    <xf numFmtId="174" fontId="0" fillId="33" borderId="0" xfId="0" applyNumberFormat="1" applyFont="1" applyFill="1" applyBorder="1" applyAlignment="1">
      <alignment/>
    </xf>
    <xf numFmtId="0" fontId="0" fillId="33" borderId="10" xfId="0" applyFont="1" applyFill="1" applyBorder="1" applyAlignment="1">
      <alignment/>
    </xf>
    <xf numFmtId="175" fontId="0" fillId="33" borderId="0" xfId="0" applyNumberFormat="1" applyFont="1" applyFill="1" applyBorder="1" applyAlignment="1">
      <alignment/>
    </xf>
    <xf numFmtId="174" fontId="0" fillId="33" borderId="12" xfId="0" applyNumberFormat="1" applyFont="1" applyFill="1" applyBorder="1" applyAlignment="1">
      <alignment horizontal="right"/>
    </xf>
    <xf numFmtId="174" fontId="0" fillId="33" borderId="0" xfId="0" applyNumberFormat="1" applyFont="1" applyFill="1" applyBorder="1" applyAlignment="1">
      <alignment horizontal="right"/>
    </xf>
    <xf numFmtId="174" fontId="0" fillId="33" borderId="12" xfId="0" applyNumberFormat="1" applyFont="1" applyFill="1" applyBorder="1" applyAlignment="1">
      <alignment/>
    </xf>
    <xf numFmtId="0" fontId="1" fillId="33" borderId="0" xfId="0" applyFont="1" applyFill="1" applyAlignment="1">
      <alignment horizontal="right" vertical="center"/>
    </xf>
    <xf numFmtId="0" fontId="1" fillId="33" borderId="0" xfId="0" applyFont="1" applyFill="1" applyBorder="1" applyAlignment="1" quotePrefix="1">
      <alignment vertical="center"/>
    </xf>
    <xf numFmtId="174" fontId="1" fillId="33" borderId="0" xfId="0" applyNumberFormat="1" applyFont="1" applyFill="1" applyBorder="1" applyAlignment="1">
      <alignment vertical="center"/>
    </xf>
    <xf numFmtId="3" fontId="2" fillId="33" borderId="0" xfId="0" applyNumberFormat="1" applyFont="1" applyFill="1" applyAlignment="1">
      <alignment/>
    </xf>
    <xf numFmtId="174" fontId="1" fillId="33" borderId="0" xfId="0" applyNumberFormat="1" applyFont="1" applyFill="1" applyAlignment="1">
      <alignment horizontal="right"/>
    </xf>
    <xf numFmtId="0" fontId="0" fillId="33" borderId="0" xfId="0" applyFont="1" applyFill="1" applyAlignment="1">
      <alignment vertical="center" wrapText="1"/>
    </xf>
    <xf numFmtId="0" fontId="1" fillId="33" borderId="0" xfId="0" applyFont="1" applyFill="1" applyAlignment="1">
      <alignment vertical="center" wrapText="1"/>
    </xf>
    <xf numFmtId="3" fontId="2" fillId="33" borderId="0" xfId="0" applyNumberFormat="1" applyFont="1" applyFill="1" applyAlignment="1">
      <alignment horizontal="center"/>
    </xf>
    <xf numFmtId="3" fontId="1" fillId="33" borderId="0" xfId="0" applyNumberFormat="1" applyFont="1" applyFill="1" applyAlignment="1">
      <alignment horizontal="right"/>
    </xf>
    <xf numFmtId="3" fontId="1" fillId="33" borderId="0" xfId="0" applyNumberFormat="1" applyFont="1" applyFill="1" applyBorder="1" applyAlignment="1">
      <alignment horizontal="center"/>
    </xf>
    <xf numFmtId="3" fontId="1" fillId="33" borderId="0" xfId="0" applyNumberFormat="1" applyFont="1" applyFill="1" applyBorder="1" applyAlignment="1">
      <alignment horizontal="center" vertical="center"/>
    </xf>
    <xf numFmtId="175" fontId="1" fillId="33" borderId="0" xfId="0" applyNumberFormat="1" applyFont="1" applyFill="1" applyBorder="1" applyAlignment="1">
      <alignment horizontal="center"/>
    </xf>
    <xf numFmtId="3" fontId="1" fillId="33" borderId="0" xfId="0" applyNumberFormat="1" applyFont="1" applyFill="1" applyBorder="1" applyAlignment="1">
      <alignment horizontal="center" vertical="center" wrapText="1"/>
    </xf>
    <xf numFmtId="175" fontId="1" fillId="33" borderId="0" xfId="0" applyNumberFormat="1" applyFont="1" applyFill="1" applyBorder="1" applyAlignment="1">
      <alignment horizontal="center" vertical="center" wrapText="1"/>
    </xf>
    <xf numFmtId="175" fontId="1" fillId="33" borderId="0" xfId="0" applyNumberFormat="1" applyFont="1" applyFill="1" applyBorder="1" applyAlignment="1">
      <alignment horizontal="center" vertical="center"/>
    </xf>
    <xf numFmtId="175" fontId="1" fillId="33" borderId="0" xfId="0" applyNumberFormat="1" applyFont="1" applyFill="1" applyAlignment="1">
      <alignment/>
    </xf>
    <xf numFmtId="175" fontId="2" fillId="33" borderId="0" xfId="0" applyNumberFormat="1" applyFont="1" applyFill="1" applyAlignment="1">
      <alignment horizontal="center"/>
    </xf>
    <xf numFmtId="175" fontId="2" fillId="33" borderId="0" xfId="0" applyNumberFormat="1" applyFont="1" applyFill="1" applyAlignment="1">
      <alignment/>
    </xf>
    <xf numFmtId="175" fontId="1" fillId="33" borderId="0" xfId="0" applyNumberFormat="1" applyFont="1" applyFill="1" applyAlignment="1">
      <alignment horizontal="right"/>
    </xf>
    <xf numFmtId="0" fontId="2" fillId="33" borderId="0" xfId="0" applyFont="1" applyFill="1" applyAlignment="1">
      <alignment vertical="top"/>
    </xf>
    <xf numFmtId="0" fontId="2" fillId="33" borderId="0" xfId="0" applyFont="1" applyFill="1" applyAlignment="1">
      <alignment vertical="top" wrapText="1"/>
    </xf>
    <xf numFmtId="0" fontId="1" fillId="33" borderId="0" xfId="0" applyFont="1" applyFill="1" applyAlignment="1">
      <alignmen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1" fillId="33" borderId="0" xfId="0" applyFont="1" applyFill="1" applyBorder="1" applyAlignment="1">
      <alignment horizontal="left" wrapText="1"/>
    </xf>
    <xf numFmtId="0" fontId="0" fillId="33" borderId="0" xfId="0" applyFont="1" applyFill="1" applyAlignment="1">
      <alignment horizontal="center" vertical="top"/>
    </xf>
    <xf numFmtId="0" fontId="0" fillId="33" borderId="0" xfId="0" applyFont="1" applyFill="1" applyAlignment="1">
      <alignment horizontal="center" vertical="top" textRotation="180"/>
    </xf>
    <xf numFmtId="0" fontId="0" fillId="33" borderId="0" xfId="0" applyFont="1" applyFill="1" applyBorder="1" applyAlignment="1">
      <alignment vertical="center"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33" borderId="0" xfId="0" applyFont="1" applyFill="1" applyAlignment="1">
      <alignment/>
    </xf>
    <xf numFmtId="174" fontId="22" fillId="33" borderId="0" xfId="0" applyNumberFormat="1" applyFont="1" applyFill="1" applyBorder="1" applyAlignment="1">
      <alignment/>
    </xf>
    <xf numFmtId="1" fontId="0" fillId="33" borderId="0" xfId="0" applyNumberFormat="1" applyFont="1" applyFill="1" applyAlignment="1">
      <alignment horizontal="center" vertical="top"/>
    </xf>
    <xf numFmtId="174" fontId="0" fillId="33" borderId="0" xfId="0" applyNumberFormat="1" applyFont="1" applyFill="1" applyAlignment="1">
      <alignment horizontal="center" vertical="top"/>
    </xf>
    <xf numFmtId="0" fontId="0" fillId="33" borderId="0" xfId="0" applyFont="1" applyFill="1" applyAlignment="1">
      <alignment vertical="center" textRotation="180"/>
    </xf>
    <xf numFmtId="1" fontId="0" fillId="33" borderId="0" xfId="0" applyNumberFormat="1" applyFont="1" applyFill="1" applyAlignment="1">
      <alignment/>
    </xf>
    <xf numFmtId="178" fontId="0" fillId="33" borderId="0" xfId="0" applyNumberFormat="1" applyFont="1" applyFill="1" applyAlignment="1">
      <alignment/>
    </xf>
    <xf numFmtId="174" fontId="0" fillId="33" borderId="0" xfId="0" applyNumberFormat="1" applyFont="1" applyFill="1" applyAlignment="1">
      <alignment/>
    </xf>
    <xf numFmtId="179" fontId="0" fillId="33" borderId="0" xfId="0" applyNumberFormat="1" applyFont="1" applyFill="1" applyAlignment="1">
      <alignment/>
    </xf>
    <xf numFmtId="1" fontId="0" fillId="33" borderId="0" xfId="0" applyNumberFormat="1" applyFont="1" applyFill="1" applyBorder="1" applyAlignment="1">
      <alignment/>
    </xf>
    <xf numFmtId="179" fontId="0" fillId="33" borderId="0" xfId="0" applyNumberFormat="1" applyFont="1" applyFill="1" applyBorder="1" applyAlignment="1">
      <alignment/>
    </xf>
    <xf numFmtId="0" fontId="2" fillId="33" borderId="0" xfId="54" applyFont="1" applyFill="1" applyAlignment="1">
      <alignment horizontal="left"/>
      <protection/>
    </xf>
    <xf numFmtId="0" fontId="1" fillId="33" borderId="0" xfId="0" applyNumberFormat="1" applyFont="1" applyFill="1" applyAlignment="1" quotePrefix="1">
      <alignment/>
    </xf>
    <xf numFmtId="174" fontId="1" fillId="33" borderId="0" xfId="0" applyNumberFormat="1" applyFont="1" applyFill="1" applyAlignment="1">
      <alignment vertical="center"/>
    </xf>
    <xf numFmtId="3" fontId="2" fillId="33" borderId="0" xfId="0" applyNumberFormat="1" applyFont="1" applyFill="1" applyAlignment="1">
      <alignment vertical="center"/>
    </xf>
    <xf numFmtId="3" fontId="24" fillId="33" borderId="0" xfId="0" applyNumberFormat="1" applyFont="1" applyFill="1" applyAlignment="1">
      <alignment vertical="center"/>
    </xf>
    <xf numFmtId="0" fontId="0" fillId="33" borderId="0" xfId="0" applyNumberFormat="1" applyFont="1" applyFill="1" applyAlignment="1" quotePrefix="1">
      <alignment/>
    </xf>
    <xf numFmtId="3" fontId="0" fillId="33" borderId="0" xfId="0" applyNumberFormat="1" applyFont="1" applyFill="1" applyBorder="1" applyAlignment="1">
      <alignment vertical="center"/>
    </xf>
    <xf numFmtId="3" fontId="23" fillId="33" borderId="0" xfId="0" applyNumberFormat="1" applyFont="1" applyFill="1" applyAlignment="1">
      <alignment vertical="center"/>
    </xf>
    <xf numFmtId="174" fontId="2" fillId="33" borderId="0" xfId="0" applyNumberFormat="1" applyFont="1" applyFill="1" applyAlignment="1">
      <alignment vertical="center"/>
    </xf>
    <xf numFmtId="175" fontId="1" fillId="33" borderId="0" xfId="0" applyNumberFormat="1" applyFont="1" applyFill="1" applyBorder="1" applyAlignment="1">
      <alignment vertical="center"/>
    </xf>
    <xf numFmtId="0" fontId="2" fillId="33" borderId="0" xfId="0" applyFont="1" applyFill="1" applyAlignment="1">
      <alignment horizontal="left" vertical="center"/>
    </xf>
    <xf numFmtId="3" fontId="1" fillId="33" borderId="0" xfId="0" applyNumberFormat="1" applyFont="1" applyFill="1" applyBorder="1" applyAlignment="1">
      <alignment vertical="center"/>
    </xf>
    <xf numFmtId="0" fontId="2" fillId="33" borderId="0" xfId="54" applyFont="1" applyFill="1" applyAlignment="1">
      <alignment horizontal="left" vertical="center"/>
      <protection/>
    </xf>
    <xf numFmtId="0" fontId="1" fillId="33" borderId="0" xfId="0" applyFont="1" applyFill="1" applyBorder="1" applyAlignment="1">
      <alignment horizontal="left" vertical="center" wrapText="1"/>
    </xf>
    <xf numFmtId="0" fontId="17" fillId="33" borderId="0" xfId="0" applyFont="1" applyFill="1" applyBorder="1" applyAlignment="1">
      <alignment horizontal="right" vertical="center" wrapText="1"/>
    </xf>
    <xf numFmtId="3" fontId="21" fillId="33" borderId="16" xfId="54" applyNumberFormat="1" applyFont="1" applyFill="1" applyBorder="1" quotePrefix="1">
      <alignment/>
      <protection/>
    </xf>
    <xf numFmtId="3" fontId="20" fillId="33" borderId="17" xfId="54" applyNumberFormat="1" applyFont="1" applyFill="1" applyBorder="1" applyAlignment="1">
      <alignment horizontal="right"/>
      <protection/>
    </xf>
    <xf numFmtId="175" fontId="18" fillId="33" borderId="18" xfId="54" applyNumberFormat="1" applyFont="1" applyFill="1" applyBorder="1">
      <alignment/>
      <protection/>
    </xf>
    <xf numFmtId="0" fontId="1" fillId="33" borderId="19" xfId="54" applyFont="1" applyFill="1" applyBorder="1">
      <alignment/>
      <protection/>
    </xf>
    <xf numFmtId="175" fontId="20" fillId="33" borderId="20" xfId="54" applyNumberFormat="1" applyFont="1" applyFill="1" applyBorder="1">
      <alignment/>
      <protection/>
    </xf>
    <xf numFmtId="0" fontId="1" fillId="33" borderId="16" xfId="54" applyFont="1" applyFill="1" applyBorder="1">
      <alignment/>
      <protection/>
    </xf>
    <xf numFmtId="0" fontId="1" fillId="33" borderId="21" xfId="54" applyFont="1" applyFill="1" applyBorder="1">
      <alignment/>
      <protection/>
    </xf>
    <xf numFmtId="0" fontId="2" fillId="33" borderId="22" xfId="54" applyFont="1" applyFill="1" applyBorder="1" applyAlignment="1">
      <alignment vertical="center"/>
      <protection/>
    </xf>
    <xf numFmtId="0" fontId="2" fillId="33" borderId="23" xfId="54" applyFont="1" applyFill="1" applyBorder="1" applyAlignment="1">
      <alignment vertical="center"/>
      <protection/>
    </xf>
    <xf numFmtId="175" fontId="18" fillId="33" borderId="24" xfId="54" applyNumberFormat="1" applyFont="1" applyFill="1" applyBorder="1">
      <alignment/>
      <protection/>
    </xf>
    <xf numFmtId="3" fontId="21" fillId="33" borderId="23" xfId="54" applyNumberFormat="1" applyFont="1" applyFill="1" applyBorder="1" quotePrefix="1">
      <alignment/>
      <protection/>
    </xf>
    <xf numFmtId="175" fontId="18" fillId="33" borderId="22" xfId="54" applyNumberFormat="1" applyFont="1" applyFill="1" applyBorder="1">
      <alignment/>
      <protection/>
    </xf>
    <xf numFmtId="175" fontId="1" fillId="33" borderId="17" xfId="54" applyNumberFormat="1" applyFont="1" applyFill="1" applyBorder="1" applyAlignment="1">
      <alignment horizontal="right"/>
      <protection/>
    </xf>
    <xf numFmtId="0" fontId="1" fillId="33" borderId="18" xfId="54" applyFont="1" applyFill="1" applyBorder="1" applyAlignment="1">
      <alignment wrapText="1"/>
      <protection/>
    </xf>
    <xf numFmtId="0" fontId="1" fillId="33" borderId="25" xfId="54" applyFont="1" applyFill="1" applyBorder="1" applyAlignment="1">
      <alignment wrapText="1"/>
      <protection/>
    </xf>
    <xf numFmtId="0" fontId="2" fillId="33" borderId="20" xfId="54" applyFont="1" applyFill="1" applyBorder="1">
      <alignment/>
      <protection/>
    </xf>
    <xf numFmtId="0" fontId="1" fillId="33" borderId="20" xfId="54" applyFont="1" applyFill="1" applyBorder="1">
      <alignment/>
      <protection/>
    </xf>
    <xf numFmtId="0" fontId="1" fillId="33" borderId="17" xfId="54" applyFont="1" applyFill="1" applyBorder="1">
      <alignment/>
      <protection/>
    </xf>
    <xf numFmtId="0" fontId="12" fillId="33" borderId="0" xfId="54" applyFont="1" applyFill="1" applyAlignment="1">
      <alignment horizontal="left"/>
      <protection/>
    </xf>
    <xf numFmtId="0" fontId="6" fillId="33" borderId="0" xfId="54" applyFont="1" applyFill="1" applyAlignment="1">
      <alignment horizontal="left"/>
      <protection/>
    </xf>
    <xf numFmtId="0" fontId="1" fillId="33" borderId="21" xfId="0" applyFont="1" applyFill="1" applyBorder="1" applyAlignment="1">
      <alignment vertical="center"/>
    </xf>
    <xf numFmtId="0" fontId="1" fillId="33" borderId="20" xfId="0" applyFont="1" applyFill="1" applyBorder="1" applyAlignment="1">
      <alignment horizontal="right"/>
    </xf>
    <xf numFmtId="3" fontId="1" fillId="33" borderId="16" xfId="0" applyNumberFormat="1" applyFont="1" applyFill="1" applyBorder="1" applyAlignment="1">
      <alignment/>
    </xf>
    <xf numFmtId="0" fontId="1" fillId="33" borderId="17" xfId="0" applyFont="1" applyFill="1" applyBorder="1" applyAlignment="1">
      <alignment horizontal="right"/>
    </xf>
    <xf numFmtId="3" fontId="1" fillId="33" borderId="26" xfId="0" applyNumberFormat="1" applyFont="1" applyFill="1" applyBorder="1" applyAlignment="1">
      <alignment/>
    </xf>
    <xf numFmtId="3" fontId="1" fillId="33" borderId="21" xfId="0" applyNumberFormat="1" applyFont="1" applyFill="1" applyBorder="1" applyAlignment="1">
      <alignment/>
    </xf>
    <xf numFmtId="0" fontId="1" fillId="33" borderId="16" xfId="0" applyFont="1" applyFill="1" applyBorder="1" applyAlignment="1">
      <alignment/>
    </xf>
    <xf numFmtId="0" fontId="1" fillId="33" borderId="21" xfId="0" applyFont="1" applyFill="1" applyBorder="1" applyAlignment="1">
      <alignment/>
    </xf>
    <xf numFmtId="175" fontId="1" fillId="33" borderId="26" xfId="0" applyNumberFormat="1" applyFont="1" applyFill="1" applyBorder="1" applyAlignment="1">
      <alignment/>
    </xf>
    <xf numFmtId="3" fontId="1" fillId="33" borderId="18" xfId="0" applyNumberFormat="1" applyFont="1" applyFill="1" applyBorder="1" applyAlignment="1">
      <alignment/>
    </xf>
    <xf numFmtId="3" fontId="1" fillId="33" borderId="19" xfId="0" applyNumberFormat="1" applyFont="1" applyFill="1" applyBorder="1" applyAlignment="1">
      <alignment/>
    </xf>
    <xf numFmtId="3" fontId="1" fillId="33" borderId="20" xfId="0" applyNumberFormat="1" applyFont="1" applyFill="1" applyBorder="1" applyAlignment="1">
      <alignment/>
    </xf>
    <xf numFmtId="0" fontId="16" fillId="33" borderId="16" xfId="0" applyFont="1" applyFill="1" applyBorder="1" applyAlignment="1" quotePrefix="1">
      <alignment/>
    </xf>
    <xf numFmtId="0" fontId="1" fillId="33" borderId="16" xfId="0" applyFont="1" applyFill="1" applyBorder="1" applyAlignment="1" quotePrefix="1">
      <alignment/>
    </xf>
    <xf numFmtId="3" fontId="1" fillId="33" borderId="17" xfId="0" applyNumberFormat="1" applyFont="1" applyFill="1" applyBorder="1" applyAlignment="1">
      <alignment/>
    </xf>
    <xf numFmtId="0" fontId="23" fillId="33" borderId="0" xfId="0" applyFont="1" applyFill="1" applyAlignment="1">
      <alignment horizontal="left"/>
    </xf>
    <xf numFmtId="0" fontId="23" fillId="33" borderId="0" xfId="0" applyFont="1" applyFill="1" applyAlignment="1">
      <alignment horizontal="right"/>
    </xf>
    <xf numFmtId="3" fontId="23" fillId="33" borderId="0" xfId="0" applyNumberFormat="1" applyFont="1" applyFill="1" applyAlignment="1">
      <alignment/>
    </xf>
    <xf numFmtId="0" fontId="23" fillId="33" borderId="0" xfId="0" applyFont="1" applyFill="1" applyAlignment="1">
      <alignment/>
    </xf>
    <xf numFmtId="0" fontId="2" fillId="33" borderId="0" xfId="0" applyFont="1" applyFill="1" applyAlignment="1">
      <alignment horizontal="left"/>
    </xf>
    <xf numFmtId="0" fontId="1" fillId="33" borderId="20" xfId="0" applyFont="1" applyFill="1" applyBorder="1" applyAlignment="1" quotePrefix="1">
      <alignment/>
    </xf>
    <xf numFmtId="3" fontId="2" fillId="33" borderId="16" xfId="0" applyNumberFormat="1" applyFont="1" applyFill="1" applyBorder="1" applyAlignment="1">
      <alignment/>
    </xf>
    <xf numFmtId="0" fontId="2" fillId="33" borderId="16" xfId="0" applyFont="1" applyFill="1" applyBorder="1" applyAlignment="1">
      <alignment/>
    </xf>
    <xf numFmtId="174" fontId="1" fillId="33" borderId="18" xfId="0" applyNumberFormat="1" applyFont="1" applyFill="1" applyBorder="1" applyAlignment="1">
      <alignment/>
    </xf>
    <xf numFmtId="174" fontId="1" fillId="33" borderId="19" xfId="0" applyNumberFormat="1" applyFont="1" applyFill="1" applyBorder="1" applyAlignment="1">
      <alignment/>
    </xf>
    <xf numFmtId="174" fontId="1" fillId="33" borderId="20" xfId="0" applyNumberFormat="1" applyFont="1" applyFill="1" applyBorder="1" applyAlignment="1">
      <alignment/>
    </xf>
    <xf numFmtId="174" fontId="1" fillId="33" borderId="16" xfId="0" applyNumberFormat="1" applyFont="1" applyFill="1" applyBorder="1" applyAlignment="1">
      <alignment/>
    </xf>
    <xf numFmtId="0" fontId="2" fillId="33" borderId="22" xfId="0" applyFont="1" applyFill="1" applyBorder="1" applyAlignment="1" quotePrefix="1">
      <alignment/>
    </xf>
    <xf numFmtId="0" fontId="2" fillId="33" borderId="27" xfId="0" applyFont="1" applyFill="1" applyBorder="1" applyAlignment="1">
      <alignment/>
    </xf>
    <xf numFmtId="3" fontId="2" fillId="33" borderId="28" xfId="0" applyNumberFormat="1" applyFont="1" applyFill="1" applyBorder="1" applyAlignment="1">
      <alignment/>
    </xf>
    <xf numFmtId="3" fontId="2" fillId="33" borderId="27" xfId="0" applyNumberFormat="1" applyFont="1" applyFill="1" applyBorder="1" applyAlignment="1">
      <alignment/>
    </xf>
    <xf numFmtId="174" fontId="1" fillId="33" borderId="28" xfId="0" applyNumberFormat="1" applyFont="1" applyFill="1" applyBorder="1" applyAlignment="1">
      <alignment/>
    </xf>
    <xf numFmtId="3" fontId="2" fillId="33" borderId="29" xfId="0" applyNumberFormat="1" applyFont="1" applyFill="1" applyBorder="1" applyAlignment="1">
      <alignment/>
    </xf>
    <xf numFmtId="3" fontId="2" fillId="33" borderId="22" xfId="0" applyNumberFormat="1" applyFont="1" applyFill="1" applyBorder="1" applyAlignment="1">
      <alignment/>
    </xf>
    <xf numFmtId="3" fontId="2" fillId="33" borderId="23" xfId="0" applyNumberFormat="1" applyFont="1" applyFill="1" applyBorder="1" applyAlignment="1">
      <alignment/>
    </xf>
    <xf numFmtId="174" fontId="2" fillId="33" borderId="27" xfId="0" applyNumberFormat="1" applyFont="1" applyFill="1" applyBorder="1" applyAlignment="1">
      <alignment/>
    </xf>
    <xf numFmtId="174" fontId="2" fillId="33" borderId="22" xfId="0" applyNumberFormat="1" applyFont="1" applyFill="1" applyBorder="1" applyAlignment="1">
      <alignment/>
    </xf>
    <xf numFmtId="174" fontId="2" fillId="33" borderId="23" xfId="0" applyNumberFormat="1" applyFont="1" applyFill="1" applyBorder="1" applyAlignment="1">
      <alignment/>
    </xf>
    <xf numFmtId="3" fontId="2" fillId="33" borderId="21" xfId="0" applyNumberFormat="1" applyFont="1" applyFill="1" applyBorder="1" applyAlignment="1">
      <alignment/>
    </xf>
    <xf numFmtId="0" fontId="2" fillId="33" borderId="21" xfId="0" applyFont="1" applyFill="1" applyBorder="1" applyAlignment="1">
      <alignment/>
    </xf>
    <xf numFmtId="174" fontId="23" fillId="33" borderId="0" xfId="0" applyNumberFormat="1" applyFont="1" applyFill="1" applyAlignment="1">
      <alignment/>
    </xf>
    <xf numFmtId="0" fontId="1" fillId="33" borderId="18" xfId="0" applyFont="1" applyFill="1" applyBorder="1" applyAlignment="1">
      <alignment horizontal="center" vertical="center" wrapText="1"/>
    </xf>
    <xf numFmtId="0" fontId="1" fillId="33" borderId="16" xfId="0" applyFont="1" applyFill="1" applyBorder="1" applyAlignment="1">
      <alignment wrapText="1"/>
    </xf>
    <xf numFmtId="0" fontId="1" fillId="33" borderId="20" xfId="0" applyFont="1" applyFill="1" applyBorder="1" applyAlignment="1">
      <alignment/>
    </xf>
    <xf numFmtId="0" fontId="23" fillId="33" borderId="16" xfId="0" applyFont="1" applyFill="1" applyBorder="1" applyAlignment="1">
      <alignment/>
    </xf>
    <xf numFmtId="0" fontId="2" fillId="33" borderId="30" xfId="0" applyFont="1" applyFill="1" applyBorder="1" applyAlignment="1">
      <alignment/>
    </xf>
    <xf numFmtId="174" fontId="1" fillId="33" borderId="21" xfId="0" applyNumberFormat="1" applyFont="1" applyFill="1" applyBorder="1" applyAlignment="1">
      <alignment/>
    </xf>
    <xf numFmtId="0" fontId="1" fillId="33" borderId="17" xfId="0" applyFont="1" applyFill="1" applyBorder="1" applyAlignment="1">
      <alignment horizontal="center" vertical="center" wrapText="1"/>
    </xf>
    <xf numFmtId="0" fontId="2" fillId="33" borderId="22" xfId="0" applyFont="1" applyFill="1" applyBorder="1" applyAlignment="1">
      <alignment/>
    </xf>
    <xf numFmtId="175" fontId="2" fillId="33" borderId="27" xfId="0" applyNumberFormat="1" applyFont="1" applyFill="1" applyBorder="1" applyAlignment="1">
      <alignment/>
    </xf>
    <xf numFmtId="0" fontId="2" fillId="33" borderId="31" xfId="0" applyFont="1" applyFill="1" applyBorder="1" applyAlignment="1">
      <alignment/>
    </xf>
    <xf numFmtId="175" fontId="2" fillId="33" borderId="16" xfId="0" applyNumberFormat="1" applyFont="1" applyFill="1" applyBorder="1" applyAlignment="1">
      <alignment/>
    </xf>
    <xf numFmtId="0" fontId="2" fillId="33" borderId="23" xfId="0" applyFont="1" applyFill="1" applyBorder="1" applyAlignment="1">
      <alignment/>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3" fontId="1" fillId="33" borderId="0" xfId="0" applyNumberFormat="1" applyFont="1" applyFill="1" applyBorder="1" applyAlignment="1">
      <alignment horizontal="right"/>
    </xf>
    <xf numFmtId="174" fontId="1" fillId="33" borderId="26" xfId="0" applyNumberFormat="1" applyFont="1" applyFill="1" applyBorder="1" applyAlignment="1">
      <alignment/>
    </xf>
    <xf numFmtId="0" fontId="1" fillId="33" borderId="20" xfId="0" applyFont="1" applyFill="1" applyBorder="1" applyAlignment="1">
      <alignment horizontal="center" vertical="center" wrapText="1"/>
    </xf>
    <xf numFmtId="0" fontId="1" fillId="33" borderId="16" xfId="0" applyFont="1" applyFill="1" applyBorder="1" applyAlignment="1">
      <alignment horizontal="center" vertical="center" wrapText="1"/>
    </xf>
    <xf numFmtId="175" fontId="1" fillId="33" borderId="20" xfId="0" applyNumberFormat="1" applyFont="1" applyFill="1" applyBorder="1" applyAlignment="1">
      <alignment/>
    </xf>
    <xf numFmtId="0" fontId="23" fillId="33" borderId="20" xfId="0" applyFont="1" applyFill="1" applyBorder="1" applyAlignment="1">
      <alignment/>
    </xf>
    <xf numFmtId="3" fontId="1" fillId="33" borderId="20" xfId="0" applyNumberFormat="1" applyFont="1" applyFill="1" applyBorder="1" applyAlignment="1">
      <alignment horizontal="right"/>
    </xf>
    <xf numFmtId="175" fontId="2" fillId="33" borderId="22" xfId="0" applyNumberFormat="1" applyFont="1" applyFill="1" applyBorder="1" applyAlignment="1">
      <alignment/>
    </xf>
    <xf numFmtId="175" fontId="1" fillId="33" borderId="16" xfId="0" applyNumberFormat="1" applyFont="1" applyFill="1" applyBorder="1" applyAlignment="1">
      <alignment/>
    </xf>
    <xf numFmtId="175" fontId="1" fillId="33" borderId="20" xfId="0" applyNumberFormat="1" applyFont="1" applyFill="1" applyBorder="1" applyAlignment="1">
      <alignment horizontal="right"/>
    </xf>
    <xf numFmtId="175" fontId="2" fillId="33" borderId="23" xfId="0" applyNumberFormat="1" applyFont="1" applyFill="1" applyBorder="1" applyAlignment="1">
      <alignment/>
    </xf>
    <xf numFmtId="175" fontId="2" fillId="33" borderId="20" xfId="0" applyNumberFormat="1" applyFont="1" applyFill="1" applyBorder="1" applyAlignment="1">
      <alignment/>
    </xf>
    <xf numFmtId="174" fontId="1" fillId="33" borderId="17" xfId="0" applyNumberFormat="1" applyFont="1" applyFill="1" applyBorder="1" applyAlignment="1">
      <alignment/>
    </xf>
    <xf numFmtId="175" fontId="23" fillId="33" borderId="20" xfId="0" applyNumberFormat="1" applyFont="1" applyFill="1" applyBorder="1" applyAlignment="1">
      <alignment/>
    </xf>
    <xf numFmtId="175" fontId="1" fillId="33" borderId="0" xfId="0" applyNumberFormat="1" applyFont="1" applyFill="1" applyBorder="1" applyAlignment="1">
      <alignment horizontal="right"/>
    </xf>
    <xf numFmtId="3" fontId="23" fillId="33" borderId="16" xfId="0" applyNumberFormat="1" applyFont="1" applyFill="1" applyBorder="1" applyAlignment="1">
      <alignment/>
    </xf>
    <xf numFmtId="0" fontId="1" fillId="33" borderId="20" xfId="0" applyFont="1" applyFill="1" applyBorder="1" applyAlignment="1">
      <alignment wrapText="1"/>
    </xf>
    <xf numFmtId="174" fontId="1" fillId="33" borderId="20" xfId="0" applyNumberFormat="1" applyFont="1" applyFill="1" applyBorder="1" applyAlignment="1">
      <alignment horizontal="right"/>
    </xf>
    <xf numFmtId="175" fontId="2" fillId="33" borderId="24" xfId="0" applyNumberFormat="1" applyFont="1" applyFill="1" applyBorder="1" applyAlignment="1">
      <alignment/>
    </xf>
    <xf numFmtId="0" fontId="23" fillId="33" borderId="0" xfId="0" applyFont="1" applyFill="1" applyBorder="1" applyAlignment="1">
      <alignment/>
    </xf>
    <xf numFmtId="0" fontId="0" fillId="33" borderId="0" xfId="0" applyFont="1" applyFill="1" applyBorder="1" applyAlignment="1">
      <alignment horizontal="center" vertical="top"/>
    </xf>
    <xf numFmtId="174" fontId="0" fillId="33" borderId="0" xfId="0" applyNumberFormat="1" applyFont="1" applyFill="1" applyBorder="1" applyAlignment="1">
      <alignment/>
    </xf>
    <xf numFmtId="175" fontId="0" fillId="33" borderId="26" xfId="0" applyNumberFormat="1" applyFont="1" applyFill="1" applyBorder="1" applyAlignment="1">
      <alignment/>
    </xf>
    <xf numFmtId="174" fontId="0" fillId="33" borderId="26" xfId="0" applyNumberFormat="1" applyFont="1" applyFill="1" applyBorder="1" applyAlignment="1">
      <alignment/>
    </xf>
    <xf numFmtId="0" fontId="0" fillId="33" borderId="32" xfId="0" applyFont="1" applyFill="1" applyBorder="1" applyAlignment="1">
      <alignment/>
    </xf>
    <xf numFmtId="174" fontId="0" fillId="33" borderId="33" xfId="0" applyNumberFormat="1" applyFont="1" applyFill="1" applyBorder="1" applyAlignment="1">
      <alignment/>
    </xf>
    <xf numFmtId="174" fontId="0" fillId="33" borderId="32" xfId="0" applyNumberFormat="1" applyFont="1" applyFill="1" applyBorder="1" applyAlignment="1">
      <alignment/>
    </xf>
    <xf numFmtId="0" fontId="6" fillId="33" borderId="18" xfId="0" applyFont="1" applyFill="1" applyBorder="1" applyAlignment="1">
      <alignment horizontal="center" vertical="center" wrapText="1"/>
    </xf>
    <xf numFmtId="0" fontId="6" fillId="33" borderId="22" xfId="0" applyFont="1" applyFill="1" applyBorder="1" applyAlignment="1">
      <alignment horizontal="center" vertical="center" wrapText="1"/>
    </xf>
    <xf numFmtId="174" fontId="6" fillId="33" borderId="22"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174" fontId="0" fillId="33" borderId="34" xfId="0" applyNumberFormat="1" applyFont="1" applyFill="1" applyBorder="1" applyAlignment="1">
      <alignment horizontal="right"/>
    </xf>
    <xf numFmtId="174" fontId="0" fillId="33" borderId="35" xfId="0" applyNumberFormat="1" applyFont="1" applyFill="1" applyBorder="1" applyAlignment="1">
      <alignment/>
    </xf>
    <xf numFmtId="174" fontId="0" fillId="33" borderId="36" xfId="0" applyNumberFormat="1" applyFont="1" applyFill="1" applyBorder="1" applyAlignment="1">
      <alignment/>
    </xf>
    <xf numFmtId="174" fontId="6" fillId="33" borderId="17" xfId="0" applyNumberFormat="1" applyFont="1" applyFill="1" applyBorder="1" applyAlignment="1">
      <alignment horizontal="center" vertical="center" wrapText="1"/>
    </xf>
    <xf numFmtId="0" fontId="6" fillId="33" borderId="37" xfId="0" applyFont="1" applyFill="1" applyBorder="1" applyAlignment="1">
      <alignment horizontal="center" vertical="top" wrapText="1"/>
    </xf>
    <xf numFmtId="0" fontId="6" fillId="33" borderId="24" xfId="0" applyFont="1" applyFill="1" applyBorder="1" applyAlignment="1">
      <alignment horizontal="center" vertical="center" wrapText="1"/>
    </xf>
    <xf numFmtId="174" fontId="0" fillId="33" borderId="35" xfId="0" applyNumberFormat="1" applyFont="1" applyFill="1" applyBorder="1" applyAlignment="1">
      <alignment horizontal="right"/>
    </xf>
    <xf numFmtId="174" fontId="0" fillId="33" borderId="36" xfId="0" applyNumberFormat="1" applyFont="1" applyFill="1" applyBorder="1" applyAlignment="1">
      <alignment horizontal="right"/>
    </xf>
    <xf numFmtId="175" fontId="0" fillId="33" borderId="34" xfId="0" applyNumberFormat="1" applyFont="1" applyFill="1" applyBorder="1" applyAlignment="1">
      <alignment/>
    </xf>
    <xf numFmtId="175" fontId="0" fillId="33" borderId="35" xfId="0" applyNumberFormat="1" applyFont="1" applyFill="1" applyBorder="1" applyAlignment="1">
      <alignment/>
    </xf>
    <xf numFmtId="175" fontId="0" fillId="33" borderId="36" xfId="0" applyNumberFormat="1"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33" borderId="36" xfId="0" applyFont="1" applyFill="1" applyBorder="1" applyAlignment="1">
      <alignment/>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top" wrapText="1"/>
    </xf>
    <xf numFmtId="174" fontId="6" fillId="33" borderId="34" xfId="0" applyNumberFormat="1" applyFont="1" applyFill="1" applyBorder="1" applyAlignment="1">
      <alignment horizontal="center" vertical="center" wrapText="1"/>
    </xf>
    <xf numFmtId="174" fontId="0" fillId="33" borderId="34" xfId="0" applyNumberFormat="1" applyFont="1" applyFill="1" applyBorder="1" applyAlignment="1">
      <alignment/>
    </xf>
    <xf numFmtId="14" fontId="0" fillId="33" borderId="35" xfId="0" applyNumberFormat="1" applyFont="1" applyFill="1" applyBorder="1" applyAlignment="1" quotePrefix="1">
      <alignment/>
    </xf>
    <xf numFmtId="0" fontId="0" fillId="33" borderId="35" xfId="0" applyFont="1" applyFill="1" applyBorder="1" applyAlignment="1">
      <alignment/>
    </xf>
    <xf numFmtId="14" fontId="0" fillId="33" borderId="36" xfId="0" applyNumberFormat="1" applyFont="1" applyFill="1" applyBorder="1" applyAlignment="1" quotePrefix="1">
      <alignment/>
    </xf>
    <xf numFmtId="0" fontId="0" fillId="33" borderId="36" xfId="0" applyFont="1" applyFill="1" applyBorder="1" applyAlignment="1">
      <alignment/>
    </xf>
    <xf numFmtId="174" fontId="0" fillId="33" borderId="36" xfId="0" applyNumberFormat="1" applyFont="1" applyFill="1" applyBorder="1" applyAlignment="1" quotePrefix="1">
      <alignment horizontal="right"/>
    </xf>
    <xf numFmtId="0" fontId="1" fillId="33" borderId="18" xfId="0" applyFont="1" applyFill="1" applyBorder="1" applyAlignment="1">
      <alignment vertical="center"/>
    </xf>
    <xf numFmtId="0" fontId="1" fillId="33" borderId="20" xfId="0" applyFont="1" applyFill="1" applyBorder="1" applyAlignment="1" quotePrefix="1">
      <alignment vertical="center"/>
    </xf>
    <xf numFmtId="174" fontId="1" fillId="33" borderId="16" xfId="0" applyNumberFormat="1" applyFont="1" applyFill="1" applyBorder="1" applyAlignment="1">
      <alignment vertical="center"/>
    </xf>
    <xf numFmtId="0" fontId="1" fillId="33" borderId="25" xfId="0" applyFont="1" applyFill="1" applyBorder="1" applyAlignment="1">
      <alignment vertical="center"/>
    </xf>
    <xf numFmtId="0" fontId="1" fillId="33" borderId="0" xfId="0" applyFont="1" applyFill="1" applyBorder="1" applyAlignment="1">
      <alignment horizontal="right" vertical="center"/>
    </xf>
    <xf numFmtId="0" fontId="1" fillId="33" borderId="16" xfId="0" applyFont="1" applyFill="1" applyBorder="1" applyAlignment="1">
      <alignment horizontal="right" vertical="center"/>
    </xf>
    <xf numFmtId="0" fontId="1" fillId="33" borderId="19" xfId="0" applyFont="1" applyFill="1" applyBorder="1" applyAlignment="1">
      <alignment vertical="center"/>
    </xf>
    <xf numFmtId="0" fontId="1" fillId="33" borderId="16" xfId="0" applyFont="1" applyFill="1" applyBorder="1" applyAlignment="1">
      <alignment vertical="center"/>
    </xf>
    <xf numFmtId="0" fontId="1" fillId="33" borderId="16" xfId="0" applyFont="1" applyFill="1" applyBorder="1" applyAlignment="1" quotePrefix="1">
      <alignment vertical="center"/>
    </xf>
    <xf numFmtId="0" fontId="1" fillId="33" borderId="17" xfId="0" applyFont="1" applyFill="1" applyBorder="1" applyAlignment="1" quotePrefix="1">
      <alignment vertical="center"/>
    </xf>
    <xf numFmtId="174" fontId="1" fillId="33" borderId="21" xfId="0" applyNumberFormat="1" applyFont="1" applyFill="1" applyBorder="1" applyAlignment="1">
      <alignment vertical="center"/>
    </xf>
    <xf numFmtId="3" fontId="1" fillId="33" borderId="20" xfId="0" applyNumberFormat="1" applyFont="1" applyFill="1" applyBorder="1" applyAlignment="1" quotePrefix="1">
      <alignment vertical="center" wrapText="1"/>
    </xf>
    <xf numFmtId="3" fontId="1" fillId="33" borderId="16" xfId="0" applyNumberFormat="1" applyFont="1" applyFill="1" applyBorder="1" applyAlignment="1">
      <alignment vertical="center" wrapText="1"/>
    </xf>
    <xf numFmtId="0" fontId="1" fillId="33" borderId="21" xfId="0" applyFont="1" applyFill="1" applyBorder="1" applyAlignment="1" quotePrefix="1">
      <alignment vertical="center"/>
    </xf>
    <xf numFmtId="174" fontId="1" fillId="33" borderId="26" xfId="0" applyNumberFormat="1" applyFont="1" applyFill="1" applyBorder="1" applyAlignment="1">
      <alignment vertical="center"/>
    </xf>
    <xf numFmtId="174" fontId="2" fillId="33" borderId="17" xfId="0" applyNumberFormat="1" applyFont="1" applyFill="1" applyBorder="1" applyAlignment="1" quotePrefix="1">
      <alignment vertical="center" wrapText="1"/>
    </xf>
    <xf numFmtId="174" fontId="2" fillId="33" borderId="21" xfId="0" applyNumberFormat="1" applyFont="1" applyFill="1" applyBorder="1" applyAlignment="1">
      <alignment vertical="center"/>
    </xf>
    <xf numFmtId="174" fontId="2" fillId="33" borderId="26" xfId="0" applyNumberFormat="1" applyFont="1" applyFill="1" applyBorder="1" applyAlignment="1">
      <alignment vertical="center"/>
    </xf>
    <xf numFmtId="3" fontId="23" fillId="33" borderId="38" xfId="0" applyNumberFormat="1" applyFont="1" applyFill="1" applyBorder="1" applyAlignment="1">
      <alignment vertical="center" wrapText="1"/>
    </xf>
    <xf numFmtId="3" fontId="23" fillId="33" borderId="39" xfId="0" applyNumberFormat="1" applyFont="1" applyFill="1" applyBorder="1" applyAlignment="1">
      <alignment vertical="center" wrapText="1"/>
    </xf>
    <xf numFmtId="3" fontId="23" fillId="33" borderId="40" xfId="0" applyNumberFormat="1" applyFont="1" applyFill="1" applyBorder="1" applyAlignment="1">
      <alignment vertical="center"/>
    </xf>
    <xf numFmtId="3" fontId="23" fillId="33" borderId="39" xfId="0" applyNumberFormat="1" applyFont="1" applyFill="1" applyBorder="1" applyAlignment="1">
      <alignment horizontal="center" vertical="center"/>
    </xf>
    <xf numFmtId="0" fontId="1" fillId="33" borderId="20" xfId="0" applyFont="1" applyFill="1" applyBorder="1" applyAlignment="1">
      <alignment horizontal="right" vertical="center"/>
    </xf>
    <xf numFmtId="175" fontId="1" fillId="33" borderId="17" xfId="0" applyNumberFormat="1" applyFont="1" applyFill="1" applyBorder="1" applyAlignment="1">
      <alignment/>
    </xf>
    <xf numFmtId="175" fontId="1" fillId="33" borderId="21" xfId="0" applyNumberFormat="1" applyFont="1" applyFill="1" applyBorder="1" applyAlignment="1">
      <alignment/>
    </xf>
    <xf numFmtId="174" fontId="1" fillId="33" borderId="17" xfId="0" applyNumberFormat="1" applyFont="1" applyFill="1" applyBorder="1" applyAlignment="1">
      <alignment vertical="center"/>
    </xf>
    <xf numFmtId="174" fontId="1" fillId="33" borderId="20" xfId="0" applyNumberFormat="1" applyFont="1" applyFill="1" applyBorder="1" applyAlignment="1">
      <alignment vertical="center"/>
    </xf>
    <xf numFmtId="3" fontId="23" fillId="33" borderId="38" xfId="0" applyNumberFormat="1" applyFont="1" applyFill="1" applyBorder="1" applyAlignment="1">
      <alignment vertical="center"/>
    </xf>
    <xf numFmtId="3" fontId="23" fillId="33" borderId="39" xfId="0" applyNumberFormat="1" applyFont="1" applyFill="1" applyBorder="1" applyAlignment="1">
      <alignment vertical="center"/>
    </xf>
    <xf numFmtId="174" fontId="2" fillId="33" borderId="17" xfId="0" applyNumberFormat="1" applyFont="1" applyFill="1" applyBorder="1" applyAlignment="1">
      <alignment vertical="center"/>
    </xf>
    <xf numFmtId="0" fontId="1" fillId="33" borderId="40" xfId="0" applyFont="1" applyFill="1" applyBorder="1" applyAlignment="1">
      <alignment vertical="center"/>
    </xf>
    <xf numFmtId="0" fontId="1" fillId="33" borderId="0" xfId="0" applyFont="1" applyFill="1" applyAlignment="1">
      <alignment horizontal="left" vertical="center"/>
    </xf>
    <xf numFmtId="0" fontId="1" fillId="33" borderId="0" xfId="0" applyFont="1" applyFill="1" applyBorder="1" applyAlignment="1">
      <alignment horizontal="left"/>
    </xf>
    <xf numFmtId="1" fontId="1" fillId="33" borderId="16" xfId="0" applyNumberFormat="1" applyFont="1" applyFill="1" applyBorder="1" applyAlignment="1">
      <alignment vertical="center"/>
    </xf>
    <xf numFmtId="1" fontId="1" fillId="33" borderId="17" xfId="0" applyNumberFormat="1" applyFont="1" applyFill="1" applyBorder="1" applyAlignment="1">
      <alignment vertical="center"/>
    </xf>
    <xf numFmtId="175" fontId="1" fillId="33" borderId="26" xfId="0" applyNumberFormat="1" applyFont="1" applyFill="1" applyBorder="1" applyAlignment="1">
      <alignment vertical="center"/>
    </xf>
    <xf numFmtId="1" fontId="1" fillId="33" borderId="20" xfId="0" applyNumberFormat="1" applyFont="1" applyFill="1" applyBorder="1" applyAlignment="1" quotePrefix="1">
      <alignment vertical="center" wrapText="1"/>
    </xf>
    <xf numFmtId="1" fontId="1" fillId="33" borderId="21" xfId="0" applyNumberFormat="1" applyFont="1" applyFill="1" applyBorder="1" applyAlignment="1">
      <alignment vertical="center"/>
    </xf>
    <xf numFmtId="1" fontId="23" fillId="33" borderId="17" xfId="0" applyNumberFormat="1" applyFont="1" applyFill="1" applyBorder="1" applyAlignment="1" quotePrefix="1">
      <alignment vertical="center" wrapText="1"/>
    </xf>
    <xf numFmtId="3" fontId="23" fillId="33" borderId="21" xfId="0" applyNumberFormat="1" applyFont="1" applyFill="1" applyBorder="1" applyAlignment="1">
      <alignment horizontal="right" vertical="center"/>
    </xf>
    <xf numFmtId="3" fontId="23" fillId="33" borderId="26" xfId="0" applyNumberFormat="1" applyFont="1" applyFill="1" applyBorder="1" applyAlignment="1">
      <alignment horizontal="right" vertical="center"/>
    </xf>
    <xf numFmtId="175" fontId="1" fillId="33" borderId="20" xfId="0" applyNumberFormat="1" applyFont="1" applyFill="1" applyBorder="1" applyAlignment="1">
      <alignment vertical="center"/>
    </xf>
    <xf numFmtId="175" fontId="1" fillId="33" borderId="16" xfId="0" applyNumberFormat="1" applyFont="1" applyFill="1" applyBorder="1" applyAlignment="1">
      <alignment vertical="center"/>
    </xf>
    <xf numFmtId="3" fontId="23" fillId="33" borderId="17" xfId="0" applyNumberFormat="1" applyFont="1" applyFill="1" applyBorder="1" applyAlignment="1">
      <alignment horizontal="right" vertical="center"/>
    </xf>
    <xf numFmtId="175" fontId="1" fillId="33" borderId="17" xfId="0" applyNumberFormat="1" applyFont="1" applyFill="1" applyBorder="1" applyAlignment="1">
      <alignment vertical="center"/>
    </xf>
    <xf numFmtId="175" fontId="1" fillId="33" borderId="21" xfId="0" applyNumberFormat="1" applyFont="1" applyFill="1" applyBorder="1" applyAlignment="1">
      <alignment vertical="center"/>
    </xf>
    <xf numFmtId="0" fontId="1" fillId="33" borderId="21" xfId="0" applyFont="1" applyFill="1" applyBorder="1" applyAlignment="1">
      <alignment horizontal="right" vertical="center"/>
    </xf>
    <xf numFmtId="1" fontId="1" fillId="33" borderId="16" xfId="0" applyNumberFormat="1" applyFont="1" applyFill="1" applyBorder="1" applyAlignment="1">
      <alignment horizontal="right" vertical="center"/>
    </xf>
    <xf numFmtId="1" fontId="1" fillId="33" borderId="21" xfId="0" applyNumberFormat="1" applyFont="1" applyFill="1" applyBorder="1" applyAlignment="1">
      <alignment horizontal="right" vertical="center"/>
    </xf>
    <xf numFmtId="1" fontId="1" fillId="33" borderId="16" xfId="0" applyNumberFormat="1" applyFont="1" applyFill="1" applyBorder="1" applyAlignment="1">
      <alignment horizontal="left" vertical="center" wrapText="1"/>
    </xf>
    <xf numFmtId="1" fontId="1" fillId="33" borderId="21" xfId="0" applyNumberFormat="1" applyFont="1" applyFill="1" applyBorder="1" applyAlignment="1">
      <alignment horizontal="right" vertical="center" wrapText="1"/>
    </xf>
    <xf numFmtId="0" fontId="23" fillId="33" borderId="0" xfId="0" applyFont="1" applyFill="1" applyBorder="1" applyAlignment="1">
      <alignment horizontal="justify" vertical="center" wrapText="1"/>
    </xf>
    <xf numFmtId="0" fontId="23" fillId="33" borderId="0" xfId="0" applyFont="1" applyFill="1" applyAlignment="1">
      <alignment vertical="center"/>
    </xf>
    <xf numFmtId="0" fontId="1" fillId="33" borderId="22" xfId="0" applyFont="1" applyFill="1" applyBorder="1" applyAlignment="1" quotePrefix="1">
      <alignment vertical="center" wrapText="1"/>
    </xf>
    <xf numFmtId="174" fontId="1" fillId="33" borderId="27" xfId="0" applyNumberFormat="1" applyFont="1" applyFill="1" applyBorder="1" applyAlignment="1">
      <alignment vertical="center"/>
    </xf>
    <xf numFmtId="0" fontId="1" fillId="33" borderId="23" xfId="0" applyFont="1" applyFill="1" applyBorder="1" applyAlignment="1">
      <alignment vertical="center"/>
    </xf>
    <xf numFmtId="174" fontId="1" fillId="33" borderId="22" xfId="0" applyNumberFormat="1" applyFont="1" applyFill="1" applyBorder="1" applyAlignment="1">
      <alignment vertical="center"/>
    </xf>
    <xf numFmtId="174" fontId="1" fillId="33" borderId="23" xfId="0" applyNumberFormat="1" applyFont="1" applyFill="1" applyBorder="1" applyAlignment="1">
      <alignment vertical="center"/>
    </xf>
    <xf numFmtId="0" fontId="2" fillId="33" borderId="34" xfId="0" applyFont="1" applyFill="1" applyBorder="1" applyAlignment="1">
      <alignment horizontal="center" vertical="center"/>
    </xf>
    <xf numFmtId="0" fontId="1" fillId="33" borderId="35" xfId="0" applyFont="1" applyFill="1" applyBorder="1" applyAlignment="1" quotePrefix="1">
      <alignment vertical="center"/>
    </xf>
    <xf numFmtId="174" fontId="1" fillId="33" borderId="35" xfId="0" applyNumberFormat="1" applyFont="1" applyFill="1" applyBorder="1" applyAlignment="1">
      <alignment vertical="center"/>
    </xf>
    <xf numFmtId="0" fontId="1" fillId="33" borderId="36" xfId="0" applyFont="1" applyFill="1" applyBorder="1" applyAlignment="1">
      <alignment vertical="center"/>
    </xf>
    <xf numFmtId="0" fontId="2" fillId="33" borderId="24" xfId="0" applyFont="1" applyFill="1" applyBorder="1" applyAlignment="1">
      <alignment horizontal="center" vertical="center"/>
    </xf>
    <xf numFmtId="174" fontId="1" fillId="33" borderId="36" xfId="0" applyNumberFormat="1" applyFont="1" applyFill="1" applyBorder="1" applyAlignment="1" quotePrefix="1">
      <alignment vertical="center"/>
    </xf>
    <xf numFmtId="174" fontId="1" fillId="33" borderId="36" xfId="0" applyNumberFormat="1" applyFont="1" applyFill="1" applyBorder="1" applyAlignment="1">
      <alignment vertical="center"/>
    </xf>
    <xf numFmtId="174" fontId="1" fillId="33" borderId="24" xfId="0" applyNumberFormat="1" applyFont="1" applyFill="1" applyBorder="1" applyAlignment="1" quotePrefix="1">
      <alignment vertical="center" wrapText="1"/>
    </xf>
    <xf numFmtId="174" fontId="1" fillId="33" borderId="24" xfId="0" applyNumberFormat="1" applyFont="1" applyFill="1" applyBorder="1" applyAlignment="1">
      <alignment vertical="center"/>
    </xf>
    <xf numFmtId="174" fontId="1" fillId="33" borderId="35" xfId="0" applyNumberFormat="1" applyFont="1" applyFill="1" applyBorder="1" applyAlignment="1">
      <alignment/>
    </xf>
    <xf numFmtId="0" fontId="1" fillId="33" borderId="35" xfId="0" applyFont="1" applyFill="1" applyBorder="1" applyAlignment="1">
      <alignment vertical="center"/>
    </xf>
    <xf numFmtId="0" fontId="1" fillId="33" borderId="41" xfId="0" applyFont="1" applyFill="1" applyBorder="1" applyAlignment="1">
      <alignment vertical="center"/>
    </xf>
    <xf numFmtId="0" fontId="2" fillId="33" borderId="24" xfId="0" applyFont="1" applyFill="1" applyBorder="1" applyAlignment="1">
      <alignment horizontal="center" vertical="center" wrapText="1"/>
    </xf>
    <xf numFmtId="0" fontId="2" fillId="33" borderId="36" xfId="0" applyFont="1" applyFill="1" applyBorder="1" applyAlignment="1">
      <alignment horizontal="center" vertical="center"/>
    </xf>
    <xf numFmtId="0" fontId="1" fillId="33" borderId="36" xfId="0" applyFont="1" applyFill="1" applyBorder="1" applyAlignment="1" quotePrefix="1">
      <alignment vertical="center" wrapText="1"/>
    </xf>
    <xf numFmtId="0" fontId="1" fillId="33" borderId="36" xfId="0" applyFont="1" applyFill="1" applyBorder="1" applyAlignment="1" quotePrefix="1">
      <alignment vertical="center"/>
    </xf>
    <xf numFmtId="174" fontId="1" fillId="33" borderId="36" xfId="0" applyNumberFormat="1" applyFont="1" applyFill="1" applyBorder="1" applyAlignment="1">
      <alignment/>
    </xf>
    <xf numFmtId="174" fontId="1" fillId="33" borderId="0" xfId="0" applyNumberFormat="1" applyFont="1" applyFill="1" applyAlignment="1">
      <alignment horizontal="left"/>
    </xf>
    <xf numFmtId="174" fontId="1" fillId="33" borderId="35" xfId="0" applyNumberFormat="1" applyFont="1" applyFill="1" applyBorder="1" applyAlignment="1">
      <alignment horizontal="right" vertical="center"/>
    </xf>
    <xf numFmtId="0" fontId="2" fillId="33" borderId="35" xfId="0" applyFont="1" applyFill="1" applyBorder="1" applyAlignment="1">
      <alignment horizontal="left" vertical="center"/>
    </xf>
    <xf numFmtId="174" fontId="2" fillId="33" borderId="35" xfId="0" applyNumberFormat="1" applyFont="1" applyFill="1" applyBorder="1" applyAlignment="1">
      <alignment horizontal="right" vertical="center"/>
    </xf>
    <xf numFmtId="3" fontId="2" fillId="33" borderId="36" xfId="0" applyNumberFormat="1" applyFont="1" applyFill="1" applyBorder="1" applyAlignment="1" quotePrefix="1">
      <alignment vertical="center" wrapText="1"/>
    </xf>
    <xf numFmtId="3" fontId="2" fillId="33" borderId="35" xfId="0" applyNumberFormat="1" applyFont="1" applyFill="1" applyBorder="1" applyAlignment="1" quotePrefix="1">
      <alignment vertical="center" wrapText="1"/>
    </xf>
    <xf numFmtId="3" fontId="23" fillId="33" borderId="36" xfId="0" applyNumberFormat="1" applyFont="1" applyFill="1" applyBorder="1" applyAlignment="1" quotePrefix="1">
      <alignment vertical="center"/>
    </xf>
    <xf numFmtId="3" fontId="23" fillId="33" borderId="36" xfId="0" applyNumberFormat="1" applyFont="1" applyFill="1" applyBorder="1" applyAlignment="1">
      <alignment horizontal="center" vertical="center"/>
    </xf>
    <xf numFmtId="0" fontId="23" fillId="33" borderId="0" xfId="0" applyFont="1" applyFill="1" applyAlignment="1">
      <alignment horizontal="left" vertical="center"/>
    </xf>
    <xf numFmtId="175" fontId="1" fillId="33" borderId="35" xfId="0" applyNumberFormat="1" applyFont="1" applyFill="1" applyBorder="1" applyAlignment="1">
      <alignment/>
    </xf>
    <xf numFmtId="175" fontId="1" fillId="33" borderId="35" xfId="0" applyNumberFormat="1" applyFont="1" applyFill="1" applyBorder="1" applyAlignment="1">
      <alignment vertical="center"/>
    </xf>
    <xf numFmtId="0" fontId="2" fillId="33" borderId="24" xfId="0" applyFont="1" applyFill="1" applyBorder="1" applyAlignment="1">
      <alignment vertical="center" wrapText="1"/>
    </xf>
    <xf numFmtId="175" fontId="1" fillId="33" borderId="36" xfId="0" applyNumberFormat="1" applyFont="1" applyFill="1" applyBorder="1" applyAlignment="1">
      <alignment vertical="center"/>
    </xf>
    <xf numFmtId="175" fontId="1" fillId="33" borderId="36" xfId="0" applyNumberFormat="1" applyFont="1" applyFill="1" applyBorder="1" applyAlignment="1">
      <alignment/>
    </xf>
    <xf numFmtId="0" fontId="1" fillId="33" borderId="35" xfId="0" applyFont="1" applyFill="1" applyBorder="1" applyAlignment="1">
      <alignment horizontal="right" vertical="center"/>
    </xf>
    <xf numFmtId="3" fontId="1" fillId="33" borderId="35" xfId="0" applyNumberFormat="1" applyFont="1" applyFill="1" applyBorder="1" applyAlignment="1" quotePrefix="1">
      <alignment vertical="center" wrapText="1"/>
    </xf>
    <xf numFmtId="174" fontId="2" fillId="33" borderId="36" xfId="0" applyNumberFormat="1" applyFont="1" applyFill="1" applyBorder="1" applyAlignment="1" quotePrefix="1">
      <alignment vertical="center" wrapText="1"/>
    </xf>
    <xf numFmtId="174" fontId="2" fillId="33" borderId="36" xfId="0" applyNumberFormat="1" applyFont="1" applyFill="1" applyBorder="1" applyAlignment="1">
      <alignment vertical="center"/>
    </xf>
    <xf numFmtId="3" fontId="23" fillId="33" borderId="42" xfId="0" applyNumberFormat="1" applyFont="1" applyFill="1" applyBorder="1" applyAlignment="1">
      <alignment vertical="center" wrapText="1"/>
    </xf>
    <xf numFmtId="3" fontId="23" fillId="33" borderId="42" xfId="0" applyNumberFormat="1"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quotePrefix="1">
      <alignment vertical="center"/>
    </xf>
    <xf numFmtId="175" fontId="0" fillId="33" borderId="35" xfId="0" applyNumberFormat="1" applyFont="1" applyFill="1" applyBorder="1" applyAlignment="1">
      <alignment/>
    </xf>
    <xf numFmtId="1" fontId="0" fillId="33" borderId="36" xfId="0" applyNumberFormat="1" applyFont="1" applyFill="1" applyBorder="1" applyAlignment="1">
      <alignment vertical="center"/>
    </xf>
    <xf numFmtId="175" fontId="0" fillId="33" borderId="36" xfId="0" applyNumberFormat="1" applyFont="1" applyFill="1" applyBorder="1" applyAlignment="1">
      <alignment vertical="center"/>
    </xf>
    <xf numFmtId="0" fontId="6" fillId="33" borderId="24" xfId="0" applyFont="1" applyFill="1" applyBorder="1" applyAlignment="1">
      <alignment horizontal="center" vertical="center"/>
    </xf>
    <xf numFmtId="1" fontId="0" fillId="33" borderId="34" xfId="0" applyNumberFormat="1" applyFont="1" applyFill="1" applyBorder="1" applyAlignment="1" quotePrefix="1">
      <alignment vertical="center" wrapText="1"/>
    </xf>
    <xf numFmtId="175" fontId="0" fillId="33" borderId="34" xfId="0" applyNumberFormat="1" applyFont="1" applyFill="1" applyBorder="1" applyAlignment="1">
      <alignment vertical="center"/>
    </xf>
    <xf numFmtId="174" fontId="0" fillId="33" borderId="34" xfId="0" applyNumberFormat="1" applyFont="1" applyFill="1" applyBorder="1" applyAlignment="1">
      <alignment vertical="center"/>
    </xf>
    <xf numFmtId="1" fontId="22" fillId="33" borderId="36" xfId="0" applyNumberFormat="1" applyFont="1" applyFill="1" applyBorder="1" applyAlignment="1" quotePrefix="1">
      <alignment vertical="center" wrapText="1"/>
    </xf>
    <xf numFmtId="3" fontId="22" fillId="33" borderId="36" xfId="0" applyNumberFormat="1" applyFont="1" applyFill="1" applyBorder="1" applyAlignment="1">
      <alignment horizontal="right" vertical="center"/>
    </xf>
    <xf numFmtId="174" fontId="1" fillId="33" borderId="0" xfId="0" applyNumberFormat="1" applyFont="1" applyFill="1" applyAlignment="1" quotePrefix="1">
      <alignment/>
    </xf>
    <xf numFmtId="0" fontId="2" fillId="33" borderId="35" xfId="0" applyFont="1" applyFill="1" applyBorder="1" applyAlignment="1">
      <alignment horizontal="center" vertical="center"/>
    </xf>
    <xf numFmtId="174" fontId="1" fillId="33" borderId="35" xfId="0" applyNumberFormat="1" applyFont="1" applyFill="1" applyBorder="1" applyAlignment="1" quotePrefix="1">
      <alignment horizontal="right" vertical="center"/>
    </xf>
    <xf numFmtId="174" fontId="1" fillId="33" borderId="36" xfId="0" applyNumberFormat="1" applyFont="1" applyFill="1" applyBorder="1" applyAlignment="1" quotePrefix="1">
      <alignment horizontal="right" vertical="center"/>
    </xf>
    <xf numFmtId="0" fontId="1" fillId="33" borderId="35" xfId="0" applyNumberFormat="1" applyFont="1" applyFill="1" applyBorder="1" applyAlignment="1" quotePrefix="1">
      <alignment/>
    </xf>
    <xf numFmtId="0" fontId="23" fillId="33" borderId="0" xfId="0" applyFont="1" applyFill="1" applyBorder="1" applyAlignment="1">
      <alignment vertical="center"/>
    </xf>
    <xf numFmtId="0" fontId="1" fillId="33" borderId="26" xfId="0" applyFont="1" applyFill="1" applyBorder="1" applyAlignment="1">
      <alignment/>
    </xf>
    <xf numFmtId="0" fontId="1" fillId="33" borderId="18" xfId="0" applyFont="1" applyFill="1" applyBorder="1" applyAlignment="1">
      <alignment/>
    </xf>
    <xf numFmtId="3" fontId="1" fillId="33" borderId="25" xfId="0" applyNumberFormat="1" applyFont="1" applyFill="1" applyBorder="1" applyAlignment="1">
      <alignment/>
    </xf>
    <xf numFmtId="175" fontId="1" fillId="33" borderId="26" xfId="0" applyNumberFormat="1" applyFont="1" applyFill="1" applyBorder="1" applyAlignment="1">
      <alignment horizontal="right"/>
    </xf>
    <xf numFmtId="3" fontId="2" fillId="33" borderId="34" xfId="0" applyNumberFormat="1" applyFont="1" applyFill="1" applyBorder="1" applyAlignment="1">
      <alignment horizontal="center"/>
    </xf>
    <xf numFmtId="175" fontId="2" fillId="33" borderId="34" xfId="0" applyNumberFormat="1" applyFont="1" applyFill="1" applyBorder="1" applyAlignment="1">
      <alignment horizontal="center"/>
    </xf>
    <xf numFmtId="3" fontId="2" fillId="33" borderId="35" xfId="0" applyNumberFormat="1" applyFont="1" applyFill="1" applyBorder="1" applyAlignment="1">
      <alignment horizontal="center"/>
    </xf>
    <xf numFmtId="175" fontId="2" fillId="33" borderId="35" xfId="0" applyNumberFormat="1" applyFont="1" applyFill="1" applyBorder="1" applyAlignment="1">
      <alignment horizontal="center"/>
    </xf>
    <xf numFmtId="3" fontId="2" fillId="33" borderId="36" xfId="0" applyNumberFormat="1" applyFont="1" applyFill="1" applyBorder="1" applyAlignment="1">
      <alignment horizontal="center"/>
    </xf>
    <xf numFmtId="175" fontId="2" fillId="33" borderId="36" xfId="0" applyNumberFormat="1" applyFont="1" applyFill="1" applyBorder="1" applyAlignment="1">
      <alignment horizontal="center"/>
    </xf>
    <xf numFmtId="0" fontId="2" fillId="33" borderId="0" xfId="0" applyFont="1" applyFill="1" applyBorder="1" applyAlignment="1">
      <alignment vertical="top"/>
    </xf>
    <xf numFmtId="0" fontId="2" fillId="33" borderId="34" xfId="0" applyFont="1" applyFill="1" applyBorder="1" applyAlignment="1">
      <alignment horizontal="center"/>
    </xf>
    <xf numFmtId="0" fontId="2" fillId="33" borderId="35" xfId="0" applyFont="1" applyFill="1" applyBorder="1" applyAlignment="1">
      <alignment horizontal="center"/>
    </xf>
    <xf numFmtId="0" fontId="2" fillId="33" borderId="35" xfId="0" applyFont="1" applyFill="1" applyBorder="1" applyAlignment="1">
      <alignment/>
    </xf>
    <xf numFmtId="0" fontId="2" fillId="33" borderId="43" xfId="0" applyFont="1" applyFill="1" applyBorder="1" applyAlignment="1">
      <alignment/>
    </xf>
    <xf numFmtId="0" fontId="1" fillId="33" borderId="43" xfId="0" applyFont="1" applyFill="1" applyBorder="1" applyAlignment="1">
      <alignment/>
    </xf>
    <xf numFmtId="0" fontId="2" fillId="33" borderId="43" xfId="0" applyFont="1" applyFill="1" applyBorder="1" applyAlignment="1">
      <alignment horizontal="center"/>
    </xf>
    <xf numFmtId="0" fontId="1" fillId="33" borderId="35" xfId="0" applyFont="1" applyFill="1" applyBorder="1" applyAlignment="1">
      <alignment/>
    </xf>
    <xf numFmtId="3" fontId="1" fillId="33" borderId="35" xfId="0" applyNumberFormat="1" applyFont="1" applyFill="1" applyBorder="1" applyAlignment="1">
      <alignment/>
    </xf>
    <xf numFmtId="2" fontId="1" fillId="33" borderId="35" xfId="0" applyNumberFormat="1" applyFont="1" applyFill="1" applyBorder="1" applyAlignment="1">
      <alignment/>
    </xf>
    <xf numFmtId="0" fontId="2" fillId="33" borderId="35" xfId="0" applyFont="1" applyFill="1" applyBorder="1" applyAlignment="1">
      <alignment vertical="center" wrapText="1"/>
    </xf>
    <xf numFmtId="174" fontId="2" fillId="33" borderId="35" xfId="0" applyNumberFormat="1" applyFont="1" applyFill="1" applyBorder="1" applyAlignment="1">
      <alignment vertical="center" wrapText="1"/>
    </xf>
    <xf numFmtId="2" fontId="2" fillId="33" borderId="35" xfId="0" applyNumberFormat="1" applyFont="1" applyFill="1" applyBorder="1" applyAlignment="1">
      <alignment horizontal="right" vertical="center" wrapText="1"/>
    </xf>
    <xf numFmtId="0" fontId="2" fillId="33" borderId="36" xfId="0" applyFont="1" applyFill="1" applyBorder="1" applyAlignment="1">
      <alignment vertical="center" wrapText="1"/>
    </xf>
    <xf numFmtId="174" fontId="2" fillId="33" borderId="36" xfId="0" applyNumberFormat="1" applyFont="1" applyFill="1" applyBorder="1" applyAlignment="1">
      <alignment vertical="center" wrapText="1"/>
    </xf>
    <xf numFmtId="2" fontId="2" fillId="33" borderId="36" xfId="0" applyNumberFormat="1" applyFont="1" applyFill="1" applyBorder="1" applyAlignment="1">
      <alignment horizontal="right" vertical="center" wrapText="1"/>
    </xf>
    <xf numFmtId="0" fontId="2" fillId="33" borderId="36" xfId="0" applyFont="1" applyFill="1" applyBorder="1" applyAlignment="1">
      <alignment/>
    </xf>
    <xf numFmtId="0" fontId="1" fillId="33" borderId="36" xfId="0" applyFont="1" applyFill="1" applyBorder="1" applyAlignment="1">
      <alignment/>
    </xf>
    <xf numFmtId="0" fontId="2" fillId="33" borderId="36" xfId="0" applyFont="1" applyFill="1" applyBorder="1" applyAlignment="1">
      <alignment horizontal="center"/>
    </xf>
    <xf numFmtId="0" fontId="2" fillId="33" borderId="35" xfId="0" applyFont="1" applyFill="1" applyBorder="1" applyAlignment="1">
      <alignment vertical="top"/>
    </xf>
    <xf numFmtId="3" fontId="2" fillId="33" borderId="35" xfId="0" applyNumberFormat="1" applyFont="1" applyFill="1" applyBorder="1" applyAlignment="1">
      <alignment vertical="top"/>
    </xf>
    <xf numFmtId="4" fontId="2" fillId="33" borderId="35" xfId="0" applyNumberFormat="1" applyFont="1" applyFill="1" applyBorder="1" applyAlignment="1">
      <alignment vertical="top"/>
    </xf>
    <xf numFmtId="3" fontId="1" fillId="33" borderId="36" xfId="0" applyNumberFormat="1" applyFont="1" applyFill="1" applyBorder="1" applyAlignment="1">
      <alignment/>
    </xf>
    <xf numFmtId="2" fontId="1" fillId="33" borderId="36" xfId="0" applyNumberFormat="1" applyFont="1" applyFill="1" applyBorder="1" applyAlignment="1">
      <alignment/>
    </xf>
    <xf numFmtId="3" fontId="1" fillId="33" borderId="35" xfId="0" applyNumberFormat="1" applyFont="1" applyFill="1" applyBorder="1" applyAlignment="1">
      <alignment vertical="center"/>
    </xf>
    <xf numFmtId="2" fontId="1" fillId="33" borderId="35" xfId="0" applyNumberFormat="1" applyFont="1" applyFill="1" applyBorder="1" applyAlignment="1">
      <alignment vertical="center"/>
    </xf>
    <xf numFmtId="2" fontId="2" fillId="33" borderId="36" xfId="0" applyNumberFormat="1" applyFont="1" applyFill="1" applyBorder="1" applyAlignment="1">
      <alignment/>
    </xf>
    <xf numFmtId="3" fontId="1" fillId="33" borderId="36" xfId="0" applyNumberFormat="1" applyFont="1" applyFill="1" applyBorder="1" applyAlignment="1">
      <alignment vertical="center"/>
    </xf>
    <xf numFmtId="2" fontId="1" fillId="33" borderId="36" xfId="0" applyNumberFormat="1" applyFont="1" applyFill="1" applyBorder="1" applyAlignment="1">
      <alignment vertical="center"/>
    </xf>
    <xf numFmtId="0" fontId="2" fillId="33" borderId="34" xfId="0" applyFont="1" applyFill="1" applyBorder="1" applyAlignment="1">
      <alignment/>
    </xf>
    <xf numFmtId="3" fontId="2" fillId="33" borderId="34" xfId="0" applyNumberFormat="1" applyFont="1" applyFill="1" applyBorder="1" applyAlignment="1">
      <alignment/>
    </xf>
    <xf numFmtId="2" fontId="2" fillId="33" borderId="34" xfId="0" applyNumberFormat="1" applyFont="1" applyFill="1" applyBorder="1" applyAlignment="1">
      <alignment/>
    </xf>
    <xf numFmtId="3" fontId="2" fillId="33" borderId="36" xfId="0" applyNumberFormat="1" applyFont="1" applyFill="1" applyBorder="1" applyAlignment="1">
      <alignment/>
    </xf>
    <xf numFmtId="3" fontId="1" fillId="33" borderId="41" xfId="0" applyNumberFormat="1" applyFont="1" applyFill="1" applyBorder="1" applyAlignment="1">
      <alignment vertical="center"/>
    </xf>
    <xf numFmtId="3" fontId="1" fillId="33" borderId="41" xfId="0" applyNumberFormat="1" applyFont="1" applyFill="1" applyBorder="1" applyAlignment="1">
      <alignment/>
    </xf>
    <xf numFmtId="2" fontId="1" fillId="33" borderId="41" xfId="0" applyNumberFormat="1" applyFont="1" applyFill="1" applyBorder="1" applyAlignment="1">
      <alignment/>
    </xf>
    <xf numFmtId="0" fontId="2" fillId="33" borderId="36" xfId="0" applyFont="1" applyFill="1" applyBorder="1" applyAlignment="1">
      <alignment vertical="top"/>
    </xf>
    <xf numFmtId="3" fontId="2" fillId="33" borderId="36" xfId="0" applyNumberFormat="1" applyFont="1" applyFill="1" applyBorder="1" applyAlignment="1">
      <alignment vertical="top"/>
    </xf>
    <xf numFmtId="4" fontId="2" fillId="33" borderId="36" xfId="0" applyNumberFormat="1" applyFont="1" applyFill="1" applyBorder="1" applyAlignment="1">
      <alignment vertical="top"/>
    </xf>
    <xf numFmtId="0" fontId="2" fillId="33" borderId="0" xfId="61" applyFont="1" applyFill="1">
      <alignment horizontal="center" vertical="center" wrapText="1"/>
      <protection/>
    </xf>
    <xf numFmtId="175" fontId="1" fillId="33" borderId="0" xfId="52" applyNumberFormat="1" applyFont="1" applyFill="1">
      <alignment/>
      <protection/>
    </xf>
    <xf numFmtId="0" fontId="1" fillId="33" borderId="0" xfId="52" applyFont="1" applyFill="1">
      <alignment/>
      <protection/>
    </xf>
    <xf numFmtId="0" fontId="2" fillId="33" borderId="44" xfId="52" applyFont="1" applyFill="1" applyBorder="1">
      <alignment/>
      <protection/>
    </xf>
    <xf numFmtId="175" fontId="2" fillId="33" borderId="41" xfId="52" applyNumberFormat="1" applyFont="1" applyFill="1" applyBorder="1" applyAlignment="1">
      <alignment horizontal="center" vertical="top" wrapText="1"/>
      <protection/>
    </xf>
    <xf numFmtId="175" fontId="2" fillId="33" borderId="45" xfId="52" applyNumberFormat="1" applyFont="1" applyFill="1" applyBorder="1" applyAlignment="1">
      <alignment horizontal="center" vertical="top" wrapText="1"/>
      <protection/>
    </xf>
    <xf numFmtId="175" fontId="2" fillId="33" borderId="0" xfId="52" applyNumberFormat="1" applyFont="1" applyFill="1" applyBorder="1" applyAlignment="1">
      <alignment vertical="top" wrapText="1"/>
      <protection/>
    </xf>
    <xf numFmtId="0" fontId="2" fillId="33" borderId="0" xfId="52" applyFont="1" applyFill="1" applyAlignment="1">
      <alignment vertical="top" wrapText="1"/>
      <protection/>
    </xf>
    <xf numFmtId="0" fontId="2" fillId="33" borderId="0" xfId="52" applyFont="1" applyFill="1">
      <alignment/>
      <protection/>
    </xf>
    <xf numFmtId="0" fontId="2" fillId="33" borderId="0" xfId="52" applyFont="1" applyFill="1" applyBorder="1">
      <alignment/>
      <protection/>
    </xf>
    <xf numFmtId="1" fontId="1" fillId="33" borderId="46" xfId="52" applyNumberFormat="1" applyFont="1" applyFill="1" applyBorder="1">
      <alignment/>
      <protection/>
    </xf>
    <xf numFmtId="175" fontId="1" fillId="33" borderId="35" xfId="52" applyNumberFormat="1" applyFont="1" applyFill="1" applyBorder="1" applyAlignment="1">
      <alignment horizontal="right"/>
      <protection/>
    </xf>
    <xf numFmtId="175" fontId="1" fillId="33" borderId="31" xfId="52" applyNumberFormat="1" applyFont="1" applyFill="1" applyBorder="1" applyAlignment="1">
      <alignment horizontal="right"/>
      <protection/>
    </xf>
    <xf numFmtId="175" fontId="1" fillId="33" borderId="0" xfId="52" applyNumberFormat="1" applyFont="1" applyFill="1" applyAlignment="1">
      <alignment horizontal="right"/>
      <protection/>
    </xf>
    <xf numFmtId="175" fontId="1" fillId="33" borderId="35" xfId="52" applyNumberFormat="1" applyFont="1" applyFill="1" applyBorder="1">
      <alignment/>
      <protection/>
    </xf>
    <xf numFmtId="175" fontId="1" fillId="33" borderId="31" xfId="52" applyNumberFormat="1" applyFont="1" applyFill="1" applyBorder="1">
      <alignment/>
      <protection/>
    </xf>
    <xf numFmtId="49" fontId="1" fillId="33" borderId="46" xfId="52" applyNumberFormat="1" applyFont="1" applyFill="1" applyBorder="1" applyAlignment="1">
      <alignment horizontal="right"/>
      <protection/>
    </xf>
    <xf numFmtId="0" fontId="1" fillId="33" borderId="0" xfId="53" applyFont="1" applyFill="1" applyAlignment="1">
      <alignment horizontal="center" vertical="top"/>
      <protection/>
    </xf>
    <xf numFmtId="175" fontId="1" fillId="33" borderId="46" xfId="52" applyNumberFormat="1" applyFont="1" applyFill="1" applyBorder="1" applyAlignment="1">
      <alignment horizontal="right"/>
      <protection/>
    </xf>
    <xf numFmtId="175" fontId="1" fillId="33" borderId="35" xfId="53" applyNumberFormat="1" applyFont="1" applyFill="1" applyBorder="1" applyAlignment="1">
      <alignment horizontal="center" vertical="top"/>
      <protection/>
    </xf>
    <xf numFmtId="175" fontId="1" fillId="33" borderId="0" xfId="53" applyNumberFormat="1" applyFont="1" applyFill="1" applyAlignment="1">
      <alignment horizontal="center" vertical="top"/>
      <protection/>
    </xf>
    <xf numFmtId="175" fontId="1" fillId="33" borderId="47" xfId="52" applyNumberFormat="1" applyFont="1" applyFill="1" applyBorder="1" applyAlignment="1">
      <alignment horizontal="right"/>
      <protection/>
    </xf>
    <xf numFmtId="175" fontId="1" fillId="33" borderId="43" xfId="52" applyNumberFormat="1" applyFont="1" applyFill="1" applyBorder="1">
      <alignment/>
      <protection/>
    </xf>
    <xf numFmtId="175" fontId="1" fillId="33" borderId="43" xfId="53" applyNumberFormat="1" applyFont="1" applyFill="1" applyBorder="1" applyAlignment="1">
      <alignment horizontal="center" vertical="top"/>
      <protection/>
    </xf>
    <xf numFmtId="175" fontId="1" fillId="33" borderId="48" xfId="52" applyNumberFormat="1" applyFont="1" applyFill="1" applyBorder="1">
      <alignment/>
      <protection/>
    </xf>
    <xf numFmtId="175" fontId="1" fillId="33" borderId="0" xfId="52" applyNumberFormat="1" applyFont="1" applyFill="1" applyBorder="1">
      <alignment/>
      <protection/>
    </xf>
    <xf numFmtId="2" fontId="1" fillId="33" borderId="0" xfId="53" applyNumberFormat="1" applyFont="1" applyFill="1" applyBorder="1">
      <alignment/>
      <protection/>
    </xf>
    <xf numFmtId="0" fontId="1" fillId="33" borderId="20" xfId="54" applyFont="1" applyFill="1" applyBorder="1" applyAlignment="1">
      <alignment wrapText="1"/>
      <protection/>
    </xf>
    <xf numFmtId="0" fontId="1" fillId="33" borderId="0" xfId="54" applyFont="1" applyFill="1" applyBorder="1" applyAlignment="1">
      <alignment wrapText="1"/>
      <protection/>
    </xf>
    <xf numFmtId="0" fontId="2" fillId="33" borderId="18" xfId="54" applyFont="1" applyFill="1" applyBorder="1">
      <alignment/>
      <protection/>
    </xf>
    <xf numFmtId="3" fontId="18" fillId="33" borderId="0" xfId="54" applyNumberFormat="1" applyFont="1" applyFill="1" applyBorder="1">
      <alignment/>
      <protection/>
    </xf>
    <xf numFmtId="175" fontId="18" fillId="33" borderId="34" xfId="54" applyNumberFormat="1" applyFont="1" applyFill="1" applyBorder="1">
      <alignment/>
      <protection/>
    </xf>
    <xf numFmtId="0" fontId="1" fillId="33" borderId="16" xfId="54" applyFont="1" applyFill="1" applyBorder="1" quotePrefix="1">
      <alignment/>
      <protection/>
    </xf>
    <xf numFmtId="3" fontId="19" fillId="33" borderId="0" xfId="54" applyNumberFormat="1" applyFont="1" applyFill="1" applyBorder="1">
      <alignment/>
      <protection/>
    </xf>
    <xf numFmtId="175" fontId="19" fillId="33" borderId="35" xfId="54" applyNumberFormat="1" applyFont="1" applyFill="1" applyBorder="1">
      <alignment/>
      <protection/>
    </xf>
    <xf numFmtId="3" fontId="20" fillId="33" borderId="0" xfId="54" applyNumberFormat="1" applyFont="1" applyFill="1" applyBorder="1">
      <alignment/>
      <protection/>
    </xf>
    <xf numFmtId="3" fontId="21" fillId="33" borderId="0" xfId="54" applyNumberFormat="1" applyFont="1" applyFill="1" applyBorder="1" quotePrefix="1">
      <alignment/>
      <protection/>
    </xf>
    <xf numFmtId="3" fontId="18" fillId="33" borderId="0" xfId="54" applyNumberFormat="1" applyFont="1" applyFill="1" applyBorder="1" applyAlignment="1">
      <alignment horizontal="right"/>
      <protection/>
    </xf>
    <xf numFmtId="175" fontId="18" fillId="33" borderId="35" xfId="54" applyNumberFormat="1" applyFont="1" applyFill="1" applyBorder="1" applyAlignment="1">
      <alignment horizontal="right"/>
      <protection/>
    </xf>
    <xf numFmtId="3" fontId="20" fillId="33" borderId="0" xfId="54" applyNumberFormat="1" applyFont="1" applyFill="1" applyBorder="1" applyAlignment="1">
      <alignment horizontal="right"/>
      <protection/>
    </xf>
    <xf numFmtId="175" fontId="20" fillId="33" borderId="35" xfId="54" applyNumberFormat="1" applyFont="1" applyFill="1" applyBorder="1" applyAlignment="1">
      <alignment horizontal="right"/>
      <protection/>
    </xf>
    <xf numFmtId="3" fontId="1" fillId="33" borderId="16" xfId="54" applyNumberFormat="1" applyFont="1" applyFill="1" applyBorder="1">
      <alignment/>
      <protection/>
    </xf>
    <xf numFmtId="3" fontId="20" fillId="33" borderId="0" xfId="54" applyNumberFormat="1" applyFont="1" applyFill="1" applyBorder="1" applyAlignment="1" quotePrefix="1">
      <alignment horizontal="right"/>
      <protection/>
    </xf>
    <xf numFmtId="175" fontId="20" fillId="33" borderId="35" xfId="54" applyNumberFormat="1" applyFont="1" applyFill="1" applyBorder="1" applyAlignment="1" quotePrefix="1">
      <alignment horizontal="right"/>
      <protection/>
    </xf>
    <xf numFmtId="175" fontId="18" fillId="33" borderId="35" xfId="54" applyNumberFormat="1" applyFont="1" applyFill="1" applyBorder="1">
      <alignment/>
      <protection/>
    </xf>
    <xf numFmtId="0" fontId="4" fillId="33" borderId="0" xfId="54" applyFont="1" applyFill="1" applyBorder="1">
      <alignment/>
      <protection/>
    </xf>
    <xf numFmtId="0" fontId="4" fillId="33" borderId="20" xfId="54" applyFont="1" applyFill="1" applyBorder="1">
      <alignment/>
      <protection/>
    </xf>
    <xf numFmtId="3" fontId="18" fillId="33" borderId="27" xfId="54" applyNumberFormat="1" applyFont="1" applyFill="1" applyBorder="1">
      <alignment/>
      <protection/>
    </xf>
    <xf numFmtId="3" fontId="21" fillId="33" borderId="27" xfId="54" applyNumberFormat="1" applyFont="1" applyFill="1" applyBorder="1" quotePrefix="1">
      <alignment/>
      <protection/>
    </xf>
    <xf numFmtId="3" fontId="1" fillId="33" borderId="35" xfId="54" applyNumberFormat="1" applyFont="1" applyFill="1" applyBorder="1">
      <alignment/>
      <protection/>
    </xf>
    <xf numFmtId="175" fontId="1" fillId="33" borderId="20" xfId="54" applyNumberFormat="1" applyFont="1" applyFill="1" applyBorder="1">
      <alignment/>
      <protection/>
    </xf>
    <xf numFmtId="3" fontId="20" fillId="33" borderId="26" xfId="54" applyNumberFormat="1" applyFont="1" applyFill="1" applyBorder="1" applyAlignment="1">
      <alignment horizontal="right"/>
      <protection/>
    </xf>
    <xf numFmtId="175" fontId="20" fillId="33" borderId="36" xfId="54" applyNumberFormat="1" applyFont="1" applyFill="1" applyBorder="1" applyAlignment="1">
      <alignment horizontal="right"/>
      <protection/>
    </xf>
    <xf numFmtId="9" fontId="1" fillId="33" borderId="36" xfId="56" applyFont="1" applyFill="1" applyBorder="1" applyAlignment="1">
      <alignment horizontal="right"/>
    </xf>
    <xf numFmtId="3" fontId="1" fillId="33" borderId="26" xfId="54" applyNumberFormat="1" applyFont="1" applyFill="1" applyBorder="1" applyAlignment="1">
      <alignment horizontal="right"/>
      <protection/>
    </xf>
    <xf numFmtId="0" fontId="23" fillId="33" borderId="0" xfId="54" applyFont="1" applyFill="1">
      <alignment/>
      <protection/>
    </xf>
    <xf numFmtId="0" fontId="22" fillId="33" borderId="0" xfId="54" applyFont="1" applyFill="1">
      <alignment/>
      <protection/>
    </xf>
    <xf numFmtId="0" fontId="2" fillId="33" borderId="24" xfId="54" applyFont="1" applyFill="1" applyBorder="1" applyAlignment="1">
      <alignment horizontal="center" vertical="center" wrapText="1"/>
      <protection/>
    </xf>
    <xf numFmtId="0" fontId="2" fillId="33" borderId="34" xfId="54" applyFont="1" applyFill="1" applyBorder="1" applyAlignment="1">
      <alignment horizontal="center" vertical="center" wrapText="1"/>
      <protection/>
    </xf>
    <xf numFmtId="0" fontId="2" fillId="33" borderId="36" xfId="54" applyFont="1" applyFill="1" applyBorder="1" applyAlignment="1">
      <alignment horizontal="center" vertical="center" wrapText="1"/>
      <protection/>
    </xf>
    <xf numFmtId="0" fontId="23" fillId="33" borderId="0" xfId="54" applyFont="1" applyFill="1" applyAlignment="1">
      <alignment horizontal="left" vertical="center" wrapText="1"/>
      <protection/>
    </xf>
    <xf numFmtId="0" fontId="27" fillId="33" borderId="0" xfId="54" applyFont="1" applyFill="1" applyAlignment="1">
      <alignment horizontal="left" vertical="center" wrapText="1"/>
      <protection/>
    </xf>
    <xf numFmtId="0" fontId="2" fillId="33" borderId="18" xfId="54" applyFont="1" applyFill="1" applyBorder="1" applyAlignment="1">
      <alignment horizontal="center" vertical="center" wrapText="1"/>
      <protection/>
    </xf>
    <xf numFmtId="0" fontId="2" fillId="33" borderId="19" xfId="54" applyFont="1" applyFill="1" applyBorder="1" applyAlignment="1">
      <alignment horizontal="center" vertical="center" wrapText="1"/>
      <protection/>
    </xf>
    <xf numFmtId="0" fontId="2" fillId="33" borderId="17" xfId="54" applyFont="1" applyFill="1" applyBorder="1" applyAlignment="1">
      <alignment horizontal="center" vertical="center" wrapText="1"/>
      <protection/>
    </xf>
    <xf numFmtId="0" fontId="2" fillId="33" borderId="21" xfId="54" applyFont="1" applyFill="1" applyBorder="1" applyAlignment="1">
      <alignment horizontal="center" vertical="center" wrapText="1"/>
      <protection/>
    </xf>
    <xf numFmtId="0" fontId="2" fillId="33" borderId="0" xfId="0" applyFont="1" applyFill="1" applyAlignment="1">
      <alignment horizontal="left" wrapText="1"/>
    </xf>
    <xf numFmtId="0" fontId="2" fillId="33" borderId="0" xfId="0" applyFont="1" applyFill="1" applyAlignment="1">
      <alignment horizontal="left"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8" xfId="0" applyFont="1" applyFill="1" applyBorder="1" applyAlignment="1">
      <alignment horizontal="center" wrapText="1"/>
    </xf>
    <xf numFmtId="0" fontId="2" fillId="33" borderId="19" xfId="0" applyFont="1" applyFill="1" applyBorder="1" applyAlignment="1">
      <alignment horizontal="center" wrapText="1"/>
    </xf>
    <xf numFmtId="0" fontId="2" fillId="33" borderId="25" xfId="0" applyFont="1" applyFill="1" applyBorder="1" applyAlignment="1">
      <alignment horizontal="center" wrapText="1"/>
    </xf>
    <xf numFmtId="0" fontId="1" fillId="33" borderId="17" xfId="0" applyFont="1" applyFill="1" applyBorder="1" applyAlignment="1">
      <alignment vertical="center"/>
    </xf>
    <xf numFmtId="0" fontId="1" fillId="33" borderId="21" xfId="0" applyFont="1" applyFill="1" applyBorder="1" applyAlignment="1">
      <alignment vertical="center"/>
    </xf>
    <xf numFmtId="3" fontId="2" fillId="33" borderId="17" xfId="0" applyNumberFormat="1" applyFont="1" applyFill="1" applyBorder="1" applyAlignment="1">
      <alignment horizontal="center"/>
    </xf>
    <xf numFmtId="3" fontId="2" fillId="33" borderId="21" xfId="0" applyNumberFormat="1" applyFont="1" applyFill="1" applyBorder="1" applyAlignment="1">
      <alignment horizontal="center"/>
    </xf>
    <xf numFmtId="3" fontId="2" fillId="33" borderId="0" xfId="0" applyNumberFormat="1" applyFont="1" applyFill="1" applyBorder="1" applyAlignment="1">
      <alignment horizontal="center"/>
    </xf>
    <xf numFmtId="3" fontId="2" fillId="33" borderId="0" xfId="0" applyNumberFormat="1"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1" xfId="0" applyFont="1" applyFill="1" applyBorder="1" applyAlignment="1">
      <alignment horizontal="center" vertical="center" wrapText="1"/>
    </xf>
    <xf numFmtId="1" fontId="2" fillId="33" borderId="25" xfId="0" applyNumberFormat="1" applyFont="1" applyFill="1" applyBorder="1" applyAlignment="1">
      <alignment horizontal="center" vertical="center" wrapText="1"/>
    </xf>
    <xf numFmtId="1" fontId="2" fillId="33" borderId="49" xfId="0" applyNumberFormat="1" applyFont="1" applyFill="1" applyBorder="1" applyAlignment="1">
      <alignment horizontal="center" vertical="center" wrapText="1"/>
    </xf>
    <xf numFmtId="1" fontId="2" fillId="33" borderId="37"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 fontId="2" fillId="33" borderId="51" xfId="0" applyNumberFormat="1" applyFont="1" applyFill="1" applyBorder="1" applyAlignment="1">
      <alignment horizontal="center" vertical="center" wrapText="1"/>
    </xf>
    <xf numFmtId="1" fontId="2" fillId="33" borderId="52" xfId="0" applyNumberFormat="1" applyFont="1" applyFill="1" applyBorder="1" applyAlignment="1">
      <alignment horizontal="center" vertical="center" wrapText="1"/>
    </xf>
    <xf numFmtId="1" fontId="2" fillId="33" borderId="18" xfId="0" applyNumberFormat="1" applyFont="1" applyFill="1" applyBorder="1" applyAlignment="1">
      <alignment horizontal="center" vertical="center" wrapText="1"/>
    </xf>
    <xf numFmtId="1" fontId="2" fillId="33" borderId="19" xfId="0" applyNumberFormat="1" applyFont="1" applyFill="1" applyBorder="1" applyAlignment="1">
      <alignment horizontal="center" vertical="center" wrapText="1"/>
    </xf>
    <xf numFmtId="1" fontId="2" fillId="33" borderId="17" xfId="0" applyNumberFormat="1" applyFont="1" applyFill="1" applyBorder="1" applyAlignment="1">
      <alignment horizontal="center" vertical="center" wrapText="1"/>
    </xf>
    <xf numFmtId="1" fontId="2" fillId="33" borderId="26" xfId="0" applyNumberFormat="1" applyFont="1" applyFill="1" applyBorder="1" applyAlignment="1">
      <alignment horizontal="center" vertical="center" wrapText="1"/>
    </xf>
    <xf numFmtId="1" fontId="2" fillId="33" borderId="21" xfId="0" applyNumberFormat="1" applyFont="1" applyFill="1" applyBorder="1" applyAlignment="1">
      <alignment horizontal="center" vertical="center" wrapText="1"/>
    </xf>
    <xf numFmtId="174" fontId="2" fillId="33" borderId="18" xfId="0" applyNumberFormat="1" applyFont="1" applyFill="1" applyBorder="1" applyAlignment="1">
      <alignment horizontal="center" vertical="center" wrapText="1"/>
    </xf>
    <xf numFmtId="174" fontId="2" fillId="33" borderId="19" xfId="0" applyNumberFormat="1" applyFont="1" applyFill="1" applyBorder="1" applyAlignment="1">
      <alignment horizontal="center" vertical="center" wrapText="1"/>
    </xf>
    <xf numFmtId="174" fontId="2" fillId="33" borderId="53" xfId="0" applyNumberFormat="1" applyFont="1" applyFill="1" applyBorder="1" applyAlignment="1">
      <alignment horizontal="center" vertical="center" wrapText="1"/>
    </xf>
    <xf numFmtId="174" fontId="2" fillId="33" borderId="54" xfId="0" applyNumberFormat="1" applyFont="1" applyFill="1" applyBorder="1" applyAlignment="1">
      <alignment horizontal="center" vertical="center" wrapText="1"/>
    </xf>
    <xf numFmtId="174" fontId="2" fillId="33" borderId="17" xfId="0" applyNumberFormat="1" applyFont="1" applyFill="1" applyBorder="1" applyAlignment="1">
      <alignment horizontal="center" vertical="center" wrapText="1"/>
    </xf>
    <xf numFmtId="174" fontId="2" fillId="33" borderId="21" xfId="0" applyNumberFormat="1" applyFont="1" applyFill="1" applyBorder="1" applyAlignment="1">
      <alignment horizontal="center" vertical="center" wrapText="1"/>
    </xf>
    <xf numFmtId="3" fontId="2" fillId="33" borderId="55" xfId="0" applyNumberFormat="1" applyFont="1" applyFill="1" applyBorder="1" applyAlignment="1">
      <alignment horizontal="center" vertical="center" wrapText="1"/>
    </xf>
    <xf numFmtId="3" fontId="2" fillId="33" borderId="56" xfId="0" applyNumberFormat="1" applyFont="1" applyFill="1" applyBorder="1" applyAlignment="1">
      <alignment horizontal="center" vertical="center" wrapText="1"/>
    </xf>
    <xf numFmtId="174" fontId="2" fillId="33" borderId="55" xfId="0" applyNumberFormat="1" applyFont="1" applyFill="1" applyBorder="1" applyAlignment="1">
      <alignment horizontal="center" vertical="center" wrapText="1"/>
    </xf>
    <xf numFmtId="174" fontId="2" fillId="33" borderId="57" xfId="0" applyNumberFormat="1"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174" fontId="2" fillId="33" borderId="27" xfId="0" applyNumberFormat="1" applyFont="1" applyFill="1" applyBorder="1" applyAlignment="1">
      <alignment horizontal="center" vertical="center" wrapText="1"/>
    </xf>
    <xf numFmtId="174" fontId="2" fillId="33" borderId="23" xfId="0" applyNumberFormat="1" applyFont="1" applyFill="1" applyBorder="1" applyAlignment="1">
      <alignment horizontal="center" vertical="center" wrapText="1"/>
    </xf>
    <xf numFmtId="3" fontId="2" fillId="33" borderId="57" xfId="0" applyNumberFormat="1" applyFont="1" applyFill="1" applyBorder="1" applyAlignment="1">
      <alignment horizontal="center" vertical="center" wrapText="1"/>
    </xf>
    <xf numFmtId="174" fontId="2" fillId="33" borderId="56" xfId="0" applyNumberFormat="1" applyFont="1" applyFill="1" applyBorder="1" applyAlignment="1">
      <alignment horizontal="center" vertical="center" wrapText="1"/>
    </xf>
    <xf numFmtId="174" fontId="2" fillId="33" borderId="0" xfId="0" applyNumberFormat="1" applyFont="1" applyFill="1" applyBorder="1" applyAlignment="1">
      <alignment horizontal="center" vertical="center" wrapText="1"/>
    </xf>
    <xf numFmtId="174" fontId="2" fillId="33" borderId="25" xfId="0" applyNumberFormat="1" applyFont="1" applyFill="1" applyBorder="1" applyAlignment="1">
      <alignment horizontal="center" vertical="center" wrapText="1"/>
    </xf>
    <xf numFmtId="174" fontId="2" fillId="33" borderId="37" xfId="0" applyNumberFormat="1" applyFont="1" applyFill="1" applyBorder="1" applyAlignment="1">
      <alignment horizontal="center" vertical="center" wrapText="1"/>
    </xf>
    <xf numFmtId="0" fontId="2" fillId="33" borderId="0" xfId="61" applyFont="1" applyFill="1" applyAlignment="1">
      <alignment horizontal="left" vertical="center" wrapText="1"/>
      <protection/>
    </xf>
    <xf numFmtId="0" fontId="1" fillId="33" borderId="0" xfId="0" applyFont="1" applyFill="1" applyBorder="1" applyAlignment="1">
      <alignment horizontal="right"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61"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23" fillId="33" borderId="64" xfId="0" applyFont="1" applyFill="1" applyBorder="1" applyAlignment="1" quotePrefix="1">
      <alignment horizontal="left" wrapText="1"/>
    </xf>
    <xf numFmtId="0" fontId="23" fillId="33" borderId="32" xfId="0" applyFont="1" applyFill="1" applyBorder="1" applyAlignment="1" quotePrefix="1">
      <alignment horizontal="left" wrapText="1"/>
    </xf>
    <xf numFmtId="0" fontId="17" fillId="33" borderId="0" xfId="0" applyFont="1" applyFill="1" applyAlignment="1">
      <alignment horizontal="left" vertical="center" wrapText="1"/>
    </xf>
    <xf numFmtId="0" fontId="2" fillId="33" borderId="0" xfId="0" applyFont="1" applyFill="1" applyBorder="1" applyAlignment="1">
      <alignment horizontal="center" vertical="center" wrapText="1"/>
    </xf>
    <xf numFmtId="0" fontId="23" fillId="33" borderId="31" xfId="0" applyFont="1" applyFill="1" applyBorder="1" applyAlignment="1" quotePrefix="1">
      <alignment horizontal="left" wrapText="1"/>
    </xf>
    <xf numFmtId="0" fontId="23" fillId="33" borderId="10" xfId="0" applyFont="1" applyFill="1" applyBorder="1" applyAlignment="1" quotePrefix="1">
      <alignment horizontal="left" wrapText="1"/>
    </xf>
    <xf numFmtId="0" fontId="2" fillId="33" borderId="0" xfId="61" applyFont="1" applyFill="1" applyAlignment="1" quotePrefix="1">
      <alignment horizontal="left" vertical="center" wrapText="1"/>
      <protection/>
    </xf>
    <xf numFmtId="0" fontId="6" fillId="33" borderId="0" xfId="61" applyFont="1" applyFill="1" applyAlignment="1" quotePrefix="1">
      <alignment horizontal="left" vertical="center" wrapText="1"/>
      <protection/>
    </xf>
    <xf numFmtId="0" fontId="6" fillId="33" borderId="1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5" xfId="0" applyFont="1" applyFill="1" applyBorder="1" applyAlignment="1">
      <alignment horizontal="center" vertical="center"/>
    </xf>
    <xf numFmtId="0" fontId="6" fillId="33" borderId="34" xfId="0" applyFont="1" applyFill="1" applyBorder="1" applyAlignment="1">
      <alignment horizontal="center" vertical="center" wrapText="1"/>
    </xf>
    <xf numFmtId="0" fontId="6" fillId="33" borderId="36" xfId="0" applyFont="1" applyFill="1" applyBorder="1" applyAlignment="1">
      <alignment horizontal="center" vertical="center" wrapText="1"/>
    </xf>
    <xf numFmtId="174" fontId="6" fillId="33" borderId="22" xfId="0" applyNumberFormat="1" applyFont="1" applyFill="1" applyBorder="1" applyAlignment="1">
      <alignment horizontal="center" vertical="center" wrapText="1"/>
    </xf>
    <xf numFmtId="174" fontId="6" fillId="33" borderId="23" xfId="0" applyNumberFormat="1" applyFont="1" applyFill="1" applyBorder="1" applyAlignment="1">
      <alignment horizontal="center" vertical="center" wrapText="1"/>
    </xf>
    <xf numFmtId="174" fontId="6" fillId="33" borderId="57" xfId="0" applyNumberFormat="1" applyFont="1" applyFill="1" applyBorder="1" applyAlignment="1">
      <alignment horizontal="center" vertical="center" wrapText="1"/>
    </xf>
    <xf numFmtId="174" fontId="6" fillId="33" borderId="34" xfId="0" applyNumberFormat="1" applyFont="1" applyFill="1" applyBorder="1" applyAlignment="1">
      <alignment horizontal="center" vertical="center" wrapText="1"/>
    </xf>
    <xf numFmtId="0" fontId="6" fillId="33" borderId="25" xfId="0" applyFont="1" applyFill="1" applyBorder="1" applyAlignment="1">
      <alignment horizontal="center" vertical="center" wrapText="1"/>
    </xf>
    <xf numFmtId="0" fontId="14" fillId="33" borderId="0" xfId="52" applyFont="1" applyFill="1" applyAlignment="1">
      <alignment horizontal="left" vertical="center" wrapText="1"/>
      <protection/>
    </xf>
    <xf numFmtId="0" fontId="0" fillId="33" borderId="0" xfId="52" applyFont="1" applyFill="1" applyAlignment="1">
      <alignment horizontal="left" vertical="center" wrapText="1"/>
      <protection/>
    </xf>
    <xf numFmtId="0" fontId="0" fillId="33" borderId="35" xfId="0" applyFont="1" applyFill="1" applyBorder="1" applyAlignment="1">
      <alignment horizontal="center" vertical="center"/>
    </xf>
    <xf numFmtId="0" fontId="1" fillId="33" borderId="0" xfId="52" applyFont="1" applyFill="1" applyAlignment="1">
      <alignment vertical="center" wrapText="1"/>
      <protection/>
    </xf>
    <xf numFmtId="0" fontId="1" fillId="33" borderId="0" xfId="53" applyFont="1" applyFill="1" applyAlignment="1">
      <alignment vertical="center" wrapText="1"/>
      <protection/>
    </xf>
    <xf numFmtId="0" fontId="1" fillId="33" borderId="0" xfId="52" applyFont="1" applyFill="1" applyAlignment="1">
      <alignment horizontal="left" vertical="center" wrapText="1"/>
      <protection/>
    </xf>
    <xf numFmtId="0" fontId="23" fillId="33" borderId="0" xfId="0" applyFont="1" applyFill="1" applyBorder="1" applyAlignment="1">
      <alignment vertical="center" wrapText="1"/>
    </xf>
    <xf numFmtId="0" fontId="1" fillId="33" borderId="0" xfId="0" applyFont="1" applyFill="1" applyBorder="1" applyAlignment="1">
      <alignment vertical="center" wrapTex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9" xfId="0" applyFont="1" applyFill="1" applyBorder="1" applyAlignment="1">
      <alignment horizontal="center" vertical="center"/>
    </xf>
    <xf numFmtId="0" fontId="1" fillId="33" borderId="0" xfId="0" applyFont="1" applyFill="1" applyAlignment="1">
      <alignment horizontal="justify" vertical="center" wrapText="1"/>
    </xf>
    <xf numFmtId="0" fontId="2" fillId="33" borderId="28" xfId="0" applyFont="1" applyFill="1" applyBorder="1" applyAlignment="1">
      <alignment horizontal="center" vertical="center"/>
    </xf>
    <xf numFmtId="0" fontId="2" fillId="33" borderId="0" xfId="0" applyFont="1" applyFill="1" applyAlignment="1">
      <alignment horizontal="center" vertical="center" wrapText="1"/>
    </xf>
    <xf numFmtId="0" fontId="1" fillId="33" borderId="18" xfId="0" applyFont="1" applyFill="1" applyBorder="1" applyAlignment="1">
      <alignment vertical="center"/>
    </xf>
    <xf numFmtId="0" fontId="1" fillId="33" borderId="20" xfId="0" applyFont="1" applyFill="1" applyBorder="1" applyAlignment="1">
      <alignment vertical="center"/>
    </xf>
    <xf numFmtId="0" fontId="2" fillId="33" borderId="66"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49"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69" xfId="0" applyFont="1" applyFill="1" applyBorder="1" applyAlignment="1">
      <alignment horizontal="center" vertical="center" wrapText="1"/>
    </xf>
    <xf numFmtId="0" fontId="2" fillId="33" borderId="70" xfId="0" applyFont="1" applyFill="1" applyBorder="1" applyAlignment="1">
      <alignment horizontal="center" vertical="center"/>
    </xf>
    <xf numFmtId="0" fontId="23" fillId="33" borderId="0" xfId="0" applyFont="1" applyFill="1" applyBorder="1" applyAlignment="1">
      <alignment horizontal="left" vertical="center" wrapText="1"/>
    </xf>
    <xf numFmtId="0" fontId="2" fillId="33" borderId="33"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64" xfId="0" applyFont="1" applyFill="1" applyBorder="1" applyAlignment="1">
      <alignment horizontal="center" vertical="center"/>
    </xf>
    <xf numFmtId="0" fontId="1" fillId="33" borderId="0" xfId="0" applyFont="1" applyFill="1" applyAlignment="1">
      <alignment horizontal="left" vertical="center" wrapText="1"/>
    </xf>
    <xf numFmtId="0" fontId="2" fillId="33" borderId="29" xfId="0" applyFont="1" applyFill="1" applyBorder="1" applyAlignment="1">
      <alignment horizontal="center" vertical="center" wrapText="1"/>
    </xf>
    <xf numFmtId="0" fontId="2" fillId="33" borderId="34" xfId="0" applyFont="1" applyFill="1" applyBorder="1" applyAlignment="1">
      <alignment vertical="center"/>
    </xf>
    <xf numFmtId="0" fontId="2" fillId="33" borderId="17" xfId="0" applyFont="1" applyFill="1" applyBorder="1" applyAlignment="1">
      <alignment vertical="center"/>
    </xf>
    <xf numFmtId="0" fontId="2" fillId="33" borderId="68"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3" fillId="33" borderId="0" xfId="0" applyFont="1" applyFill="1" applyAlignment="1">
      <alignment vertical="center" wrapText="1"/>
    </xf>
    <xf numFmtId="0" fontId="1" fillId="33" borderId="34" xfId="0" applyFont="1" applyFill="1" applyBorder="1" applyAlignment="1">
      <alignment vertical="center"/>
    </xf>
    <xf numFmtId="0" fontId="1" fillId="33" borderId="36" xfId="0" applyFont="1" applyFill="1" applyBorder="1" applyAlignment="1">
      <alignment vertical="center"/>
    </xf>
    <xf numFmtId="0" fontId="2" fillId="33" borderId="34" xfId="0" applyFont="1" applyFill="1" applyBorder="1" applyAlignment="1">
      <alignment horizontal="center" vertical="center" wrapText="1"/>
    </xf>
    <xf numFmtId="0" fontId="2" fillId="33" borderId="34" xfId="0" applyFont="1" applyFill="1" applyBorder="1" applyAlignment="1">
      <alignment horizontal="center" vertical="center"/>
    </xf>
    <xf numFmtId="174" fontId="23" fillId="33" borderId="0" xfId="0" applyNumberFormat="1" applyFont="1" applyFill="1" applyBorder="1" applyAlignment="1">
      <alignment vertical="center" wrapText="1"/>
    </xf>
    <xf numFmtId="0" fontId="2" fillId="33" borderId="24" xfId="0" applyFont="1" applyFill="1" applyBorder="1" applyAlignment="1">
      <alignment vertical="center"/>
    </xf>
    <xf numFmtId="0" fontId="2" fillId="33" borderId="24" xfId="0" applyFont="1" applyFill="1" applyBorder="1" applyAlignment="1">
      <alignment horizontal="center" vertical="center" wrapText="1"/>
    </xf>
    <xf numFmtId="174" fontId="2" fillId="33" borderId="24" xfId="0" applyNumberFormat="1" applyFont="1" applyFill="1" applyBorder="1" applyAlignment="1">
      <alignment horizontal="center" vertical="center" wrapText="1"/>
    </xf>
    <xf numFmtId="0" fontId="1" fillId="33" borderId="0" xfId="0" applyFont="1" applyFill="1" applyBorder="1" applyAlignment="1">
      <alignment horizontal="left" vertical="center" wrapText="1"/>
    </xf>
    <xf numFmtId="0" fontId="2" fillId="33" borderId="3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35" xfId="0" applyFont="1" applyFill="1" applyBorder="1" applyAlignment="1">
      <alignment horizontal="center" vertical="center" wrapText="1"/>
    </xf>
    <xf numFmtId="0" fontId="22"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6" fillId="33" borderId="0" xfId="0" applyFont="1" applyFill="1" applyAlignment="1">
      <alignment horizontal="left" vertical="center" wrapText="1"/>
    </xf>
    <xf numFmtId="0" fontId="0" fillId="33" borderId="24" xfId="0" applyFont="1" applyFill="1" applyBorder="1" applyAlignment="1">
      <alignment vertical="center"/>
    </xf>
    <xf numFmtId="0" fontId="6" fillId="33" borderId="24" xfId="0" applyFont="1" applyFill="1" applyBorder="1" applyAlignment="1">
      <alignment horizontal="center" vertical="center" wrapText="1"/>
    </xf>
    <xf numFmtId="0" fontId="6" fillId="33" borderId="24" xfId="0" applyFont="1" applyFill="1" applyBorder="1" applyAlignment="1">
      <alignment horizontal="center" vertical="center"/>
    </xf>
    <xf numFmtId="0" fontId="2" fillId="33" borderId="0" xfId="0" applyFont="1" applyFill="1" applyAlignment="1">
      <alignment vertical="center" wrapText="1"/>
    </xf>
    <xf numFmtId="0" fontId="1" fillId="33" borderId="0" xfId="0" applyFont="1" applyFill="1" applyAlignment="1">
      <alignment vertical="center" wrapText="1"/>
    </xf>
    <xf numFmtId="0" fontId="2" fillId="33" borderId="0" xfId="0" applyFont="1" applyFill="1" applyAlignment="1">
      <alignment horizontal="left"/>
    </xf>
    <xf numFmtId="0" fontId="2" fillId="33" borderId="0" xfId="0" applyFont="1" applyFill="1" applyAlignment="1">
      <alignment horizontal="center"/>
    </xf>
    <xf numFmtId="0" fontId="2" fillId="33" borderId="72"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0" xfId="0" applyFont="1" applyFill="1" applyAlignment="1">
      <alignment horizontal="center" wrapText="1"/>
    </xf>
    <xf numFmtId="3" fontId="2" fillId="33" borderId="0" xfId="0" applyNumberFormat="1" applyFont="1" applyFill="1" applyAlignment="1">
      <alignment horizontal="center"/>
    </xf>
    <xf numFmtId="0" fontId="2" fillId="33" borderId="37"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73" xfId="0" applyFont="1" applyFill="1" applyBorder="1" applyAlignment="1">
      <alignment horizontal="center" vertical="center" wrapText="1"/>
    </xf>
    <xf numFmtId="3" fontId="1" fillId="33" borderId="0" xfId="0" applyNumberFormat="1" applyFont="1" applyFill="1" applyAlignment="1">
      <alignment horizontal="left" vertical="center" wrapText="1"/>
    </xf>
    <xf numFmtId="3" fontId="25" fillId="33" borderId="0" xfId="0" applyNumberFormat="1" applyFont="1" applyFill="1" applyAlignment="1">
      <alignment horizontal="left" vertical="center" wrapText="1"/>
    </xf>
    <xf numFmtId="175" fontId="2" fillId="33" borderId="0" xfId="0" applyNumberFormat="1" applyFont="1" applyFill="1" applyBorder="1" applyAlignment="1">
      <alignment horizontal="center"/>
    </xf>
    <xf numFmtId="175" fontId="2" fillId="33" borderId="34" xfId="0" applyNumberFormat="1" applyFont="1" applyFill="1" applyBorder="1" applyAlignment="1">
      <alignment horizontal="center" vertical="center" wrapText="1"/>
    </xf>
    <xf numFmtId="175" fontId="2" fillId="33" borderId="43" xfId="0" applyNumberFormat="1" applyFont="1" applyFill="1" applyBorder="1" applyAlignment="1">
      <alignment horizontal="center" vertical="center" wrapText="1"/>
    </xf>
    <xf numFmtId="175" fontId="2" fillId="33" borderId="35" xfId="0" applyNumberFormat="1" applyFont="1" applyFill="1" applyBorder="1" applyAlignment="1">
      <alignment horizontal="center" vertical="center"/>
    </xf>
    <xf numFmtId="175" fontId="2" fillId="33" borderId="36"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wrapText="1"/>
    </xf>
    <xf numFmtId="3" fontId="2" fillId="33" borderId="35" xfId="0" applyNumberFormat="1" applyFont="1" applyFill="1" applyBorder="1" applyAlignment="1">
      <alignment horizontal="center" vertical="center" wrapText="1"/>
    </xf>
    <xf numFmtId="3" fontId="2" fillId="33" borderId="36" xfId="0" applyNumberFormat="1" applyFont="1" applyFill="1" applyBorder="1" applyAlignment="1">
      <alignment horizontal="center" vertical="center" wrapText="1"/>
    </xf>
    <xf numFmtId="175" fontId="2" fillId="33" borderId="35" xfId="0" applyNumberFormat="1" applyFont="1" applyFill="1" applyBorder="1" applyAlignment="1">
      <alignment horizontal="center" vertical="center" wrapText="1"/>
    </xf>
    <xf numFmtId="175" fontId="2" fillId="33" borderId="36" xfId="0" applyNumberFormat="1" applyFont="1" applyFill="1" applyBorder="1" applyAlignment="1">
      <alignment horizontal="center" vertical="center" wrapText="1"/>
    </xf>
    <xf numFmtId="3" fontId="2" fillId="33" borderId="0" xfId="0" applyNumberFormat="1" applyFont="1" applyFill="1" applyAlignment="1">
      <alignment horizontal="left" wrapText="1"/>
    </xf>
    <xf numFmtId="175" fontId="2" fillId="33" borderId="24" xfId="0" applyNumberFormat="1" applyFont="1" applyFill="1" applyBorder="1" applyAlignment="1">
      <alignment horizontal="center" vertical="center" wrapText="1"/>
    </xf>
    <xf numFmtId="175" fontId="2" fillId="33" borderId="24" xfId="0" applyNumberFormat="1" applyFont="1" applyFill="1" applyBorder="1" applyAlignment="1">
      <alignment horizontal="center" vertical="center"/>
    </xf>
    <xf numFmtId="0" fontId="2" fillId="33" borderId="35"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0" xfId="0" applyFont="1" applyFill="1" applyBorder="1" applyAlignment="1">
      <alignment horizontal="left" wrapText="1"/>
    </xf>
    <xf numFmtId="0" fontId="1" fillId="33" borderId="34" xfId="0" applyFont="1" applyFill="1" applyBorder="1" applyAlignment="1">
      <alignment horizontal="left" vertical="center" wrapText="1"/>
    </xf>
    <xf numFmtId="0" fontId="1" fillId="33" borderId="18" xfId="0" applyFont="1" applyFill="1" applyBorder="1" applyAlignment="1">
      <alignment horizontal="left"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NSEVOL3" xfId="52"/>
    <cellStyle name="Normal_Graph 1_doc travail_MV (2)" xfId="53"/>
    <cellStyle name="Normal_Tableaux d'ensemble" xfId="54"/>
    <cellStyle name="Note" xfId="55"/>
    <cellStyle name="Percent" xfId="56"/>
    <cellStyle name="Satisfaisant" xfId="57"/>
    <cellStyle name="Sortie" xfId="58"/>
    <cellStyle name="Texte explicatif" xfId="59"/>
    <cellStyle name="Titre" xfId="60"/>
    <cellStyle name="Titre tableau"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A1" sqref="A1"/>
    </sheetView>
  </sheetViews>
  <sheetFormatPr defaultColWidth="10.28125" defaultRowHeight="12.75"/>
  <cols>
    <col min="1" max="1" width="5.00390625" style="1" customWidth="1"/>
    <col min="2" max="2" width="26.00390625" style="1" customWidth="1"/>
    <col min="3" max="3" width="11.00390625" style="1" customWidth="1"/>
    <col min="4" max="4" width="2.28125" style="1" customWidth="1"/>
    <col min="5" max="5" width="12.140625" style="1" customWidth="1"/>
    <col min="6" max="6" width="10.28125" style="1" customWidth="1"/>
    <col min="7" max="7" width="2.421875" style="1" customWidth="1"/>
    <col min="8" max="8" width="11.28125" style="1" customWidth="1"/>
    <col min="9" max="9" width="10.7109375" style="1" customWidth="1"/>
    <col min="10" max="10" width="2.8515625" style="1" customWidth="1"/>
    <col min="11" max="11" width="9.140625" style="1" customWidth="1"/>
    <col min="12" max="12" width="2.8515625" style="2" customWidth="1"/>
    <col min="13" max="16384" width="10.28125" style="2" customWidth="1"/>
  </cols>
  <sheetData>
    <row r="1" spans="1:12" s="3" customFormat="1" ht="12.75">
      <c r="A1" s="122" t="s">
        <v>466</v>
      </c>
      <c r="B1" s="122"/>
      <c r="C1" s="122"/>
      <c r="D1" s="122"/>
      <c r="E1" s="122"/>
      <c r="F1" s="122"/>
      <c r="G1" s="122"/>
      <c r="H1" s="122"/>
      <c r="I1" s="143"/>
      <c r="J1" s="143"/>
      <c r="K1" s="143"/>
      <c r="L1" s="144"/>
    </row>
    <row r="2" spans="1:12" ht="12.75">
      <c r="A2" s="110"/>
      <c r="B2" s="110"/>
      <c r="C2" s="110"/>
      <c r="D2" s="110"/>
      <c r="E2" s="110"/>
      <c r="F2" s="110"/>
      <c r="G2" s="110"/>
      <c r="H2" s="110"/>
      <c r="I2" s="110"/>
      <c r="J2" s="110"/>
      <c r="K2" s="110"/>
      <c r="L2" s="110"/>
    </row>
    <row r="3" spans="1:12" s="4" customFormat="1" ht="41.25" customHeight="1">
      <c r="A3" s="138"/>
      <c r="B3" s="139"/>
      <c r="C3" s="473" t="s">
        <v>440</v>
      </c>
      <c r="D3" s="473"/>
      <c r="E3" s="473"/>
      <c r="F3" s="473" t="s">
        <v>431</v>
      </c>
      <c r="G3" s="473"/>
      <c r="H3" s="473"/>
      <c r="I3" s="473"/>
      <c r="J3" s="473"/>
      <c r="K3" s="473"/>
      <c r="L3" s="473"/>
    </row>
    <row r="4" spans="1:12" s="4" customFormat="1" ht="41.25" customHeight="1">
      <c r="A4" s="443"/>
      <c r="B4" s="444"/>
      <c r="C4" s="473"/>
      <c r="D4" s="473"/>
      <c r="E4" s="473"/>
      <c r="F4" s="473" t="s">
        <v>432</v>
      </c>
      <c r="G4" s="473"/>
      <c r="H4" s="473"/>
      <c r="I4" s="473" t="s">
        <v>433</v>
      </c>
      <c r="J4" s="473"/>
      <c r="K4" s="473"/>
      <c r="L4" s="473"/>
    </row>
    <row r="5" spans="1:12" s="5" customFormat="1" ht="12.75" customHeight="1">
      <c r="A5" s="478"/>
      <c r="B5" s="479"/>
      <c r="C5" s="474" t="s">
        <v>441</v>
      </c>
      <c r="D5" s="474"/>
      <c r="E5" s="474" t="s">
        <v>444</v>
      </c>
      <c r="F5" s="474" t="s">
        <v>441</v>
      </c>
      <c r="G5" s="474"/>
      <c r="H5" s="474" t="s">
        <v>443</v>
      </c>
      <c r="I5" s="474" t="s">
        <v>441</v>
      </c>
      <c r="J5" s="474"/>
      <c r="K5" s="474" t="s">
        <v>443</v>
      </c>
      <c r="L5" s="474"/>
    </row>
    <row r="6" spans="1:12" s="5" customFormat="1" ht="34.5" customHeight="1">
      <c r="A6" s="480"/>
      <c r="B6" s="481"/>
      <c r="C6" s="475"/>
      <c r="D6" s="475"/>
      <c r="E6" s="475"/>
      <c r="F6" s="475"/>
      <c r="G6" s="475"/>
      <c r="H6" s="475"/>
      <c r="I6" s="475"/>
      <c r="J6" s="475"/>
      <c r="K6" s="475"/>
      <c r="L6" s="475"/>
    </row>
    <row r="7" spans="1:12" ht="20.25" customHeight="1">
      <c r="A7" s="445" t="s">
        <v>297</v>
      </c>
      <c r="B7" s="128"/>
      <c r="C7" s="446">
        <v>376818</v>
      </c>
      <c r="D7" s="446"/>
      <c r="E7" s="447">
        <f>E8+E9</f>
        <v>778.2386174000001</v>
      </c>
      <c r="F7" s="446">
        <f>F8+F9</f>
        <v>410888</v>
      </c>
      <c r="G7" s="446"/>
      <c r="H7" s="447">
        <v>1123.17644183</v>
      </c>
      <c r="I7" s="446"/>
      <c r="J7" s="446"/>
      <c r="K7" s="127"/>
      <c r="L7" s="128"/>
    </row>
    <row r="8" spans="1:12" ht="15" customHeight="1">
      <c r="A8" s="141" t="s">
        <v>298</v>
      </c>
      <c r="B8" s="448" t="s">
        <v>299</v>
      </c>
      <c r="C8" s="449">
        <v>353986</v>
      </c>
      <c r="D8" s="449"/>
      <c r="E8" s="450">
        <v>737.3235117800001</v>
      </c>
      <c r="F8" s="449">
        <v>350629</v>
      </c>
      <c r="G8" s="449"/>
      <c r="H8" s="450">
        <v>930.7935311</v>
      </c>
      <c r="I8" s="451">
        <v>100071</v>
      </c>
      <c r="J8" s="451"/>
      <c r="K8" s="129">
        <v>244.9</v>
      </c>
      <c r="L8" s="130"/>
    </row>
    <row r="9" spans="1:12" ht="15" customHeight="1">
      <c r="A9" s="141"/>
      <c r="B9" s="448" t="s">
        <v>300</v>
      </c>
      <c r="C9" s="449">
        <v>22832</v>
      </c>
      <c r="D9" s="452" t="s">
        <v>434</v>
      </c>
      <c r="E9" s="450">
        <v>40.91510562</v>
      </c>
      <c r="F9" s="449">
        <v>60259</v>
      </c>
      <c r="G9" s="452" t="s">
        <v>434</v>
      </c>
      <c r="H9" s="450">
        <v>192.38291073</v>
      </c>
      <c r="I9" s="451"/>
      <c r="J9" s="451"/>
      <c r="K9" s="129"/>
      <c r="L9" s="130"/>
    </row>
    <row r="10" spans="1:12" ht="12.75">
      <c r="A10" s="140" t="s">
        <v>301</v>
      </c>
      <c r="B10" s="130"/>
      <c r="C10" s="453">
        <v>4617</v>
      </c>
      <c r="D10" s="453"/>
      <c r="E10" s="454">
        <f>E12+E11</f>
        <v>7.07372563</v>
      </c>
      <c r="F10" s="453">
        <v>64482</v>
      </c>
      <c r="G10" s="453"/>
      <c r="H10" s="454">
        <v>77.74460722</v>
      </c>
      <c r="I10" s="455">
        <v>3793</v>
      </c>
      <c r="J10" s="452" t="s">
        <v>435</v>
      </c>
      <c r="K10" s="129">
        <v>13.538</v>
      </c>
      <c r="L10" s="125" t="s">
        <v>435</v>
      </c>
    </row>
    <row r="11" spans="1:12" ht="15" customHeight="1">
      <c r="A11" s="141" t="s">
        <v>298</v>
      </c>
      <c r="B11" s="448" t="s">
        <v>299</v>
      </c>
      <c r="C11" s="455">
        <v>3009</v>
      </c>
      <c r="D11" s="455"/>
      <c r="E11" s="456">
        <v>4.707513759999999</v>
      </c>
      <c r="F11" s="455">
        <v>54140</v>
      </c>
      <c r="G11" s="455"/>
      <c r="H11" s="456">
        <v>47.7415401</v>
      </c>
      <c r="I11" s="455"/>
      <c r="J11" s="455"/>
      <c r="K11" s="129"/>
      <c r="L11" s="130"/>
    </row>
    <row r="12" spans="1:12" ht="15" customHeight="1">
      <c r="A12" s="141"/>
      <c r="B12" s="448" t="s">
        <v>300</v>
      </c>
      <c r="C12" s="455">
        <v>1608</v>
      </c>
      <c r="D12" s="452" t="s">
        <v>434</v>
      </c>
      <c r="E12" s="456">
        <v>2.3662118700000003</v>
      </c>
      <c r="F12" s="455">
        <v>10342</v>
      </c>
      <c r="G12" s="452" t="s">
        <v>434</v>
      </c>
      <c r="H12" s="456">
        <v>30.00306712</v>
      </c>
      <c r="I12" s="455"/>
      <c r="J12" s="455"/>
      <c r="K12" s="129"/>
      <c r="L12" s="130"/>
    </row>
    <row r="13" spans="1:12" ht="12.75">
      <c r="A13" s="140" t="s">
        <v>53</v>
      </c>
      <c r="B13" s="130"/>
      <c r="C13" s="453">
        <v>67187</v>
      </c>
      <c r="D13" s="453"/>
      <c r="E13" s="454">
        <v>202.38212809</v>
      </c>
      <c r="F13" s="453">
        <v>67495</v>
      </c>
      <c r="G13" s="453"/>
      <c r="H13" s="454">
        <v>266.24303758</v>
      </c>
      <c r="I13" s="455"/>
      <c r="J13" s="455"/>
      <c r="K13" s="129"/>
      <c r="L13" s="130"/>
    </row>
    <row r="14" spans="1:12" ht="12.75">
      <c r="A14" s="140" t="s">
        <v>302</v>
      </c>
      <c r="B14" s="457"/>
      <c r="C14" s="453">
        <v>10650</v>
      </c>
      <c r="D14" s="453"/>
      <c r="E14" s="454">
        <v>22.679678940000002</v>
      </c>
      <c r="F14" s="453">
        <v>24358</v>
      </c>
      <c r="G14" s="453"/>
      <c r="H14" s="454">
        <v>67.163355</v>
      </c>
      <c r="I14" s="455">
        <v>5249</v>
      </c>
      <c r="J14" s="455"/>
      <c r="K14" s="129">
        <v>17.414</v>
      </c>
      <c r="L14" s="130"/>
    </row>
    <row r="15" spans="1:12" ht="12.75">
      <c r="A15" s="140" t="s">
        <v>436</v>
      </c>
      <c r="B15" s="130"/>
      <c r="C15" s="453">
        <v>5090</v>
      </c>
      <c r="D15" s="453"/>
      <c r="E15" s="454">
        <v>10.749586390000001</v>
      </c>
      <c r="F15" s="453">
        <v>10310</v>
      </c>
      <c r="G15" s="453"/>
      <c r="H15" s="454">
        <v>29.15618294</v>
      </c>
      <c r="I15" s="455">
        <v>572</v>
      </c>
      <c r="J15" s="455"/>
      <c r="K15" s="129">
        <v>1.178</v>
      </c>
      <c r="L15" s="130"/>
    </row>
    <row r="16" spans="1:12" ht="12.75">
      <c r="A16" s="140" t="s">
        <v>437</v>
      </c>
      <c r="B16" s="130"/>
      <c r="C16" s="453">
        <v>5623</v>
      </c>
      <c r="D16" s="453"/>
      <c r="E16" s="454">
        <v>16.74929885</v>
      </c>
      <c r="F16" s="453">
        <v>7976</v>
      </c>
      <c r="G16" s="453"/>
      <c r="H16" s="454">
        <v>20.170305962999997</v>
      </c>
      <c r="I16" s="455">
        <v>985</v>
      </c>
      <c r="J16" s="455"/>
      <c r="K16" s="129">
        <v>3.61</v>
      </c>
      <c r="L16" s="130"/>
    </row>
    <row r="17" spans="1:12" ht="12.75">
      <c r="A17" s="140" t="s">
        <v>303</v>
      </c>
      <c r="B17" s="130"/>
      <c r="C17" s="453">
        <v>418</v>
      </c>
      <c r="D17" s="453"/>
      <c r="E17" s="454">
        <v>0.52195254</v>
      </c>
      <c r="F17" s="453">
        <v>8923</v>
      </c>
      <c r="G17" s="453"/>
      <c r="H17" s="454">
        <v>27.657234879999997</v>
      </c>
      <c r="I17" s="455">
        <v>18</v>
      </c>
      <c r="J17" s="455"/>
      <c r="K17" s="129">
        <v>0.523</v>
      </c>
      <c r="L17" s="130"/>
    </row>
    <row r="18" spans="1:12" ht="12.75">
      <c r="A18" s="140" t="s">
        <v>445</v>
      </c>
      <c r="B18" s="130"/>
      <c r="C18" s="458">
        <v>0</v>
      </c>
      <c r="D18" s="452" t="s">
        <v>438</v>
      </c>
      <c r="E18" s="459"/>
      <c r="F18" s="455">
        <v>43</v>
      </c>
      <c r="G18" s="452" t="s">
        <v>438</v>
      </c>
      <c r="H18" s="456">
        <v>0.08589105</v>
      </c>
      <c r="I18" s="455"/>
      <c r="J18" s="455"/>
      <c r="K18" s="129"/>
      <c r="L18" s="130"/>
    </row>
    <row r="19" spans="1:12" ht="12.75">
      <c r="A19" s="140" t="s">
        <v>305</v>
      </c>
      <c r="B19" s="130"/>
      <c r="C19" s="455">
        <v>3300</v>
      </c>
      <c r="D19" s="452" t="s">
        <v>438</v>
      </c>
      <c r="E19" s="456">
        <v>0.19597283</v>
      </c>
      <c r="F19" s="455">
        <v>210</v>
      </c>
      <c r="G19" s="452" t="s">
        <v>438</v>
      </c>
      <c r="H19" s="456">
        <v>0.6422615899999999</v>
      </c>
      <c r="I19" s="455">
        <v>22</v>
      </c>
      <c r="J19" s="455"/>
      <c r="K19" s="129">
        <v>0.0897</v>
      </c>
      <c r="L19" s="130"/>
    </row>
    <row r="20" spans="1:12" ht="18" customHeight="1">
      <c r="A20" s="140" t="s">
        <v>306</v>
      </c>
      <c r="B20" s="130"/>
      <c r="C20" s="446">
        <v>11988</v>
      </c>
      <c r="D20" s="446"/>
      <c r="E20" s="460">
        <f>E21+E22+E23+E24+E25+E26+E27</f>
        <v>26.99017614</v>
      </c>
      <c r="F20" s="446">
        <f>F21+F22+F23+F24+F25+F26+F27</f>
        <v>3856</v>
      </c>
      <c r="G20" s="446"/>
      <c r="H20" s="460">
        <v>6.67024285</v>
      </c>
      <c r="I20" s="451">
        <v>684</v>
      </c>
      <c r="J20" s="451"/>
      <c r="K20" s="129">
        <v>2.1381</v>
      </c>
      <c r="L20" s="130"/>
    </row>
    <row r="21" spans="1:12" ht="15" customHeight="1">
      <c r="A21" s="141"/>
      <c r="B21" s="130" t="s">
        <v>307</v>
      </c>
      <c r="C21" s="455">
        <v>5</v>
      </c>
      <c r="D21" s="455"/>
      <c r="E21" s="456">
        <v>0.0095721</v>
      </c>
      <c r="F21" s="455">
        <v>567</v>
      </c>
      <c r="G21" s="455"/>
      <c r="H21" s="456">
        <v>0.65895568</v>
      </c>
      <c r="I21" s="455">
        <v>114</v>
      </c>
      <c r="J21" s="455"/>
      <c r="K21" s="129">
        <v>0.287</v>
      </c>
      <c r="L21" s="130"/>
    </row>
    <row r="22" spans="1:12" ht="15" customHeight="1">
      <c r="A22" s="141"/>
      <c r="B22" s="130" t="s">
        <v>308</v>
      </c>
      <c r="C22" s="455">
        <v>11811</v>
      </c>
      <c r="D22" s="455"/>
      <c r="E22" s="456">
        <v>26.5694944</v>
      </c>
      <c r="F22" s="455">
        <v>715</v>
      </c>
      <c r="G22" s="455"/>
      <c r="H22" s="456">
        <v>1.4410629799999999</v>
      </c>
      <c r="I22" s="455">
        <v>41</v>
      </c>
      <c r="J22" s="455"/>
      <c r="K22" s="129">
        <v>0.142</v>
      </c>
      <c r="L22" s="130"/>
    </row>
    <row r="23" spans="1:12" ht="15" customHeight="1">
      <c r="A23" s="141"/>
      <c r="B23" s="130" t="s">
        <v>309</v>
      </c>
      <c r="C23" s="455">
        <v>108</v>
      </c>
      <c r="D23" s="455"/>
      <c r="E23" s="456">
        <v>0.13597561</v>
      </c>
      <c r="F23" s="455">
        <v>1187</v>
      </c>
      <c r="G23" s="455"/>
      <c r="H23" s="456">
        <v>2.98315401</v>
      </c>
      <c r="I23" s="455">
        <v>34</v>
      </c>
      <c r="J23" s="455"/>
      <c r="K23" s="129">
        <v>0.0695</v>
      </c>
      <c r="L23" s="130"/>
    </row>
    <row r="24" spans="1:12" ht="15" customHeight="1">
      <c r="A24" s="141"/>
      <c r="B24" s="130" t="s">
        <v>310</v>
      </c>
      <c r="C24" s="458">
        <v>0</v>
      </c>
      <c r="D24" s="458"/>
      <c r="E24" s="456"/>
      <c r="F24" s="455">
        <v>144</v>
      </c>
      <c r="G24" s="455"/>
      <c r="H24" s="456">
        <v>0.13871602</v>
      </c>
      <c r="I24" s="455">
        <v>35</v>
      </c>
      <c r="J24" s="455"/>
      <c r="K24" s="129">
        <v>0.146</v>
      </c>
      <c r="L24" s="130"/>
    </row>
    <row r="25" spans="1:12" ht="15" customHeight="1">
      <c r="A25" s="141"/>
      <c r="B25" s="130" t="s">
        <v>311</v>
      </c>
      <c r="C25" s="458">
        <v>0</v>
      </c>
      <c r="D25" s="458"/>
      <c r="E25" s="459"/>
      <c r="F25" s="455">
        <v>350</v>
      </c>
      <c r="G25" s="455"/>
      <c r="H25" s="456">
        <v>0.35357972</v>
      </c>
      <c r="I25" s="455">
        <v>431</v>
      </c>
      <c r="J25" s="455"/>
      <c r="K25" s="129">
        <v>1.386</v>
      </c>
      <c r="L25" s="130"/>
    </row>
    <row r="26" spans="1:12" ht="15" customHeight="1">
      <c r="A26" s="141"/>
      <c r="B26" s="130" t="s">
        <v>446</v>
      </c>
      <c r="C26" s="455">
        <v>61</v>
      </c>
      <c r="D26" s="452" t="s">
        <v>438</v>
      </c>
      <c r="E26" s="456">
        <v>0.27071705</v>
      </c>
      <c r="F26" s="455">
        <v>87</v>
      </c>
      <c r="G26" s="452" t="s">
        <v>438</v>
      </c>
      <c r="H26" s="456">
        <v>0.17973687</v>
      </c>
      <c r="I26" s="455">
        <v>29</v>
      </c>
      <c r="J26" s="455"/>
      <c r="K26" s="129">
        <v>0.1076</v>
      </c>
      <c r="L26" s="130"/>
    </row>
    <row r="27" spans="1:12" ht="15" customHeight="1">
      <c r="A27" s="141"/>
      <c r="B27" s="130" t="s">
        <v>312</v>
      </c>
      <c r="C27" s="455">
        <v>3</v>
      </c>
      <c r="D27" s="452" t="s">
        <v>438</v>
      </c>
      <c r="E27" s="456">
        <v>0.004416979999999999</v>
      </c>
      <c r="F27" s="455">
        <v>806</v>
      </c>
      <c r="G27" s="452" t="s">
        <v>438</v>
      </c>
      <c r="H27" s="456">
        <v>0.91503757</v>
      </c>
      <c r="I27" s="461"/>
      <c r="J27" s="461"/>
      <c r="K27" s="462"/>
      <c r="L27" s="130"/>
    </row>
    <row r="28" spans="1:12" s="7" customFormat="1" ht="18.75" customHeight="1">
      <c r="A28" s="132" t="s">
        <v>59</v>
      </c>
      <c r="B28" s="133"/>
      <c r="C28" s="463">
        <v>485691</v>
      </c>
      <c r="D28" s="463"/>
      <c r="E28" s="134">
        <f>E7+E10+E13+E14+E15+E16+E17+E18+E19+E20</f>
        <v>1065.58113681</v>
      </c>
      <c r="F28" s="463">
        <f>F8+F9+F10+F13+F14+F15+F16+F18+F17+F19+F20</f>
        <v>598541</v>
      </c>
      <c r="G28" s="463"/>
      <c r="H28" s="134">
        <f>H8+H9+H10+H13+H14+H15+H16+H18+H17+H19+H20</f>
        <v>1618.709560903</v>
      </c>
      <c r="I28" s="463">
        <f>I8+I10+I14+I15+I16+I17+I19+I20</f>
        <v>111394</v>
      </c>
      <c r="J28" s="464" t="s">
        <v>304</v>
      </c>
      <c r="K28" s="136">
        <f>K8+K10+K14+K15+K16+K17+K19+K20</f>
        <v>283.3908</v>
      </c>
      <c r="L28" s="135" t="s">
        <v>304</v>
      </c>
    </row>
    <row r="29" spans="1:12" ht="15" customHeight="1">
      <c r="A29" s="141" t="s">
        <v>313</v>
      </c>
      <c r="B29" s="130" t="s">
        <v>314</v>
      </c>
      <c r="C29" s="455">
        <v>461251</v>
      </c>
      <c r="D29" s="455"/>
      <c r="E29" s="456">
        <f>E8+E11+E13+E14+E15+E16+E17+E18+E19+E20</f>
        <v>1022.2998193200001</v>
      </c>
      <c r="F29" s="455">
        <f>F8+F11+F13+F14+F15+F16+F17+F18+F19+F20</f>
        <v>527940</v>
      </c>
      <c r="G29" s="455"/>
      <c r="H29" s="465"/>
      <c r="I29" s="14"/>
      <c r="J29" s="14"/>
      <c r="K29" s="466"/>
      <c r="L29" s="130"/>
    </row>
    <row r="30" spans="1:12" ht="15" customHeight="1">
      <c r="A30" s="142"/>
      <c r="B30" s="131" t="s">
        <v>315</v>
      </c>
      <c r="C30" s="126">
        <v>24440</v>
      </c>
      <c r="D30" s="467"/>
      <c r="E30" s="468">
        <f>E9+E12</f>
        <v>43.28131749</v>
      </c>
      <c r="F30" s="467">
        <f>F9+F12</f>
        <v>70601</v>
      </c>
      <c r="G30" s="467"/>
      <c r="H30" s="469"/>
      <c r="I30" s="470"/>
      <c r="J30" s="470"/>
      <c r="K30" s="137"/>
      <c r="L30" s="131"/>
    </row>
    <row r="31" spans="1:12" ht="12.75" hidden="1">
      <c r="A31" s="15"/>
      <c r="B31" s="15"/>
      <c r="C31" s="16"/>
      <c r="D31" s="13"/>
      <c r="E31" s="13"/>
      <c r="F31" s="16"/>
      <c r="G31" s="16"/>
      <c r="H31" s="16"/>
      <c r="I31" s="16"/>
      <c r="J31" s="12"/>
      <c r="K31" s="15"/>
      <c r="L31" s="15"/>
    </row>
    <row r="32" spans="1:12" s="6" customFormat="1" ht="12.75">
      <c r="A32" s="17" t="s">
        <v>439</v>
      </c>
      <c r="B32" s="18"/>
      <c r="C32" s="19"/>
      <c r="D32" s="19"/>
      <c r="E32" s="20"/>
      <c r="F32" s="20"/>
      <c r="G32" s="20"/>
      <c r="H32" s="14"/>
      <c r="I32" s="20"/>
      <c r="J32" s="20"/>
      <c r="K32" s="12"/>
      <c r="L32" s="12"/>
    </row>
    <row r="33" spans="1:12" ht="12.75">
      <c r="A33" s="21" t="s">
        <v>447</v>
      </c>
      <c r="B33" s="21"/>
      <c r="C33" s="21"/>
      <c r="D33" s="21"/>
      <c r="E33" s="21"/>
      <c r="F33" s="21"/>
      <c r="G33" s="21"/>
      <c r="H33" s="15"/>
      <c r="I33" s="15"/>
      <c r="J33" s="15"/>
      <c r="K33" s="15"/>
      <c r="L33" s="15"/>
    </row>
    <row r="34" spans="1:12" ht="12" customHeight="1">
      <c r="A34" s="21" t="s">
        <v>448</v>
      </c>
      <c r="B34" s="21"/>
      <c r="C34" s="21"/>
      <c r="D34" s="21"/>
      <c r="E34" s="21"/>
      <c r="F34" s="21"/>
      <c r="G34" s="21"/>
      <c r="H34" s="15"/>
      <c r="I34" s="15"/>
      <c r="J34" s="15"/>
      <c r="K34" s="15"/>
      <c r="L34" s="15"/>
    </row>
    <row r="35" spans="1:12" ht="13.5" customHeight="1">
      <c r="A35" s="22" t="s">
        <v>449</v>
      </c>
      <c r="B35" s="15"/>
      <c r="C35" s="15"/>
      <c r="D35" s="15"/>
      <c r="E35" s="15"/>
      <c r="F35" s="15"/>
      <c r="G35" s="15"/>
      <c r="H35" s="15"/>
      <c r="I35" s="15"/>
      <c r="J35" s="15"/>
      <c r="K35" s="15"/>
      <c r="L35" s="15"/>
    </row>
    <row r="36" spans="1:12" ht="12.75">
      <c r="A36" s="22" t="s">
        <v>450</v>
      </c>
      <c r="B36" s="15"/>
      <c r="C36" s="15"/>
      <c r="D36" s="15"/>
      <c r="E36" s="15"/>
      <c r="F36" s="15"/>
      <c r="G36" s="15"/>
      <c r="H36" s="15"/>
      <c r="I36" s="15"/>
      <c r="J36" s="15"/>
      <c r="K36" s="15"/>
      <c r="L36" s="15"/>
    </row>
    <row r="37" spans="1:12" ht="13.5" customHeight="1">
      <c r="A37" s="22" t="s">
        <v>451</v>
      </c>
      <c r="B37" s="15"/>
      <c r="C37" s="15"/>
      <c r="D37" s="15"/>
      <c r="E37" s="15"/>
      <c r="F37" s="15"/>
      <c r="G37" s="15"/>
      <c r="H37" s="15"/>
      <c r="I37" s="15"/>
      <c r="J37" s="15"/>
      <c r="K37" s="15"/>
      <c r="L37" s="15"/>
    </row>
    <row r="38" spans="1:13" ht="12.75">
      <c r="A38" s="23" t="s">
        <v>452</v>
      </c>
      <c r="B38" s="15"/>
      <c r="C38" s="15"/>
      <c r="D38" s="15"/>
      <c r="E38" s="15"/>
      <c r="F38" s="15"/>
      <c r="G38" s="15"/>
      <c r="H38" s="15"/>
      <c r="I38" s="15"/>
      <c r="J38" s="15"/>
      <c r="K38" s="15"/>
      <c r="L38" s="15"/>
      <c r="M38" s="1"/>
    </row>
    <row r="39" spans="1:12" s="472" customFormat="1" ht="17.25" customHeight="1">
      <c r="A39" s="476" t="s">
        <v>467</v>
      </c>
      <c r="B39" s="477"/>
      <c r="C39" s="477"/>
      <c r="D39" s="477"/>
      <c r="E39" s="477"/>
      <c r="F39" s="477"/>
      <c r="G39" s="477"/>
      <c r="H39" s="477"/>
      <c r="I39" s="477"/>
      <c r="J39" s="477"/>
      <c r="K39" s="477"/>
      <c r="L39" s="471"/>
    </row>
    <row r="40" ht="13.5" customHeight="1"/>
  </sheetData>
  <sheetProtection/>
  <mergeCells count="12">
    <mergeCell ref="A39:K39"/>
    <mergeCell ref="I5:J6"/>
    <mergeCell ref="K5:L6"/>
    <mergeCell ref="A5:B6"/>
    <mergeCell ref="E5:E6"/>
    <mergeCell ref="C3:E4"/>
    <mergeCell ref="F4:H4"/>
    <mergeCell ref="F3:L3"/>
    <mergeCell ref="I4:L4"/>
    <mergeCell ref="H5:H6"/>
    <mergeCell ref="C5:D6"/>
    <mergeCell ref="F5:G6"/>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scale="87" r:id="rId1"/>
</worksheet>
</file>

<file path=xl/worksheets/sheet10.xml><?xml version="1.0" encoding="utf-8"?>
<worksheet xmlns="http://schemas.openxmlformats.org/spreadsheetml/2006/main" xmlns:r="http://schemas.openxmlformats.org/officeDocument/2006/relationships">
  <dimension ref="A1:I318"/>
  <sheetViews>
    <sheetView zoomScalePageLayoutView="0" workbookViewId="0" topLeftCell="A1">
      <selection activeCell="A1" sqref="A1:H1"/>
    </sheetView>
  </sheetViews>
  <sheetFormatPr defaultColWidth="11.421875" defaultRowHeight="12.75"/>
  <cols>
    <col min="1" max="1" width="18.8515625" style="11" customWidth="1"/>
    <col min="2" max="6" width="9.7109375" style="11" customWidth="1"/>
    <col min="7" max="7" width="9.57421875" style="11" customWidth="1"/>
    <col min="8" max="8" width="4.57421875" style="11" customWidth="1"/>
    <col min="9" max="16384" width="11.421875" style="11" customWidth="1"/>
  </cols>
  <sheetData>
    <row r="1" spans="1:8" s="28" customFormat="1" ht="11.25">
      <c r="A1" s="483" t="s">
        <v>253</v>
      </c>
      <c r="B1" s="483"/>
      <c r="C1" s="483"/>
      <c r="D1" s="483"/>
      <c r="E1" s="483"/>
      <c r="F1" s="483"/>
      <c r="G1" s="483"/>
      <c r="H1" s="483"/>
    </row>
    <row r="2" spans="1:8" s="28" customFormat="1" ht="11.25">
      <c r="A2" s="11"/>
      <c r="B2" s="11"/>
      <c r="H2" s="11"/>
    </row>
    <row r="3" spans="1:8" s="28" customFormat="1" ht="11.25">
      <c r="A3" s="606"/>
      <c r="B3" s="608" t="s">
        <v>23</v>
      </c>
      <c r="C3" s="609"/>
      <c r="D3" s="609"/>
      <c r="E3" s="608" t="s">
        <v>24</v>
      </c>
      <c r="F3" s="609"/>
      <c r="G3" s="609"/>
      <c r="H3" s="11"/>
    </row>
    <row r="4" spans="1:7" s="28" customFormat="1" ht="11.25">
      <c r="A4" s="607"/>
      <c r="B4" s="317" t="s">
        <v>3</v>
      </c>
      <c r="C4" s="317" t="s">
        <v>4</v>
      </c>
      <c r="D4" s="317" t="s">
        <v>2</v>
      </c>
      <c r="E4" s="317" t="s">
        <v>3</v>
      </c>
      <c r="F4" s="317" t="s">
        <v>4</v>
      </c>
      <c r="G4" s="317" t="s">
        <v>2</v>
      </c>
    </row>
    <row r="5" spans="1:7" s="28" customFormat="1" ht="11.25">
      <c r="A5" s="314" t="s">
        <v>6</v>
      </c>
      <c r="B5" s="315">
        <v>56.5</v>
      </c>
      <c r="C5" s="315">
        <v>87.6</v>
      </c>
      <c r="D5" s="315">
        <v>70.8</v>
      </c>
      <c r="E5" s="315">
        <v>21.6</v>
      </c>
      <c r="F5" s="315">
        <v>32.8</v>
      </c>
      <c r="G5" s="315">
        <v>27.3</v>
      </c>
    </row>
    <row r="6" spans="1:7" s="28" customFormat="1" ht="11.25">
      <c r="A6" s="314" t="s">
        <v>7</v>
      </c>
      <c r="B6" s="315">
        <v>39.2</v>
      </c>
      <c r="C6" s="315">
        <v>82.7</v>
      </c>
      <c r="D6" s="315">
        <v>59.1</v>
      </c>
      <c r="E6" s="315">
        <v>20.8</v>
      </c>
      <c r="F6" s="315">
        <v>37</v>
      </c>
      <c r="G6" s="315">
        <v>29.3</v>
      </c>
    </row>
    <row r="7" spans="1:9" s="28" customFormat="1" ht="11.25">
      <c r="A7" s="314" t="s">
        <v>8</v>
      </c>
      <c r="B7" s="315">
        <v>36.6</v>
      </c>
      <c r="C7" s="315">
        <v>81.4</v>
      </c>
      <c r="D7" s="315">
        <v>59.3</v>
      </c>
      <c r="E7" s="315">
        <v>21.6</v>
      </c>
      <c r="F7" s="315">
        <v>45.7</v>
      </c>
      <c r="G7" s="315">
        <v>35</v>
      </c>
      <c r="I7" s="112"/>
    </row>
    <row r="8" spans="1:7" s="28" customFormat="1" ht="11.25">
      <c r="A8" s="314" t="s">
        <v>9</v>
      </c>
      <c r="B8" s="315">
        <v>36.5</v>
      </c>
      <c r="C8" s="315">
        <v>83.2</v>
      </c>
      <c r="D8" s="315">
        <v>63.5</v>
      </c>
      <c r="E8" s="315">
        <v>24</v>
      </c>
      <c r="F8" s="315">
        <v>58.8</v>
      </c>
      <c r="G8" s="315">
        <v>44.5</v>
      </c>
    </row>
    <row r="9" spans="1:7" s="28" customFormat="1" ht="11.25">
      <c r="A9" s="314" t="s">
        <v>10</v>
      </c>
      <c r="B9" s="315">
        <v>36.1</v>
      </c>
      <c r="C9" s="315">
        <v>87</v>
      </c>
      <c r="D9" s="315">
        <v>69.2</v>
      </c>
      <c r="E9" s="315">
        <v>29.2</v>
      </c>
      <c r="F9" s="315">
        <v>74</v>
      </c>
      <c r="G9" s="315">
        <v>57.6</v>
      </c>
    </row>
    <row r="10" spans="1:7" s="28" customFormat="1" ht="11.25">
      <c r="A10" s="314" t="s">
        <v>11</v>
      </c>
      <c r="B10" s="315">
        <v>38.7</v>
      </c>
      <c r="C10" s="315">
        <v>90.5</v>
      </c>
      <c r="D10" s="315">
        <v>78</v>
      </c>
      <c r="E10" s="315">
        <v>38.6</v>
      </c>
      <c r="F10" s="315">
        <v>86.6</v>
      </c>
      <c r="G10" s="315">
        <v>71.2</v>
      </c>
    </row>
    <row r="11" spans="1:7" s="28" customFormat="1" ht="11.25">
      <c r="A11" s="314" t="s">
        <v>12</v>
      </c>
      <c r="B11" s="315">
        <v>50.2</v>
      </c>
      <c r="C11" s="315">
        <v>93.1</v>
      </c>
      <c r="D11" s="315">
        <v>87.8</v>
      </c>
      <c r="E11" s="315">
        <v>66.6</v>
      </c>
      <c r="F11" s="315">
        <v>96.7</v>
      </c>
      <c r="G11" s="315">
        <v>89.8</v>
      </c>
    </row>
    <row r="12" spans="1:7" s="28" customFormat="1" ht="22.5">
      <c r="A12" s="320" t="s">
        <v>21</v>
      </c>
      <c r="B12" s="321">
        <v>41</v>
      </c>
      <c r="C12" s="321">
        <v>86.3</v>
      </c>
      <c r="D12" s="321">
        <v>67.6</v>
      </c>
      <c r="E12" s="321">
        <v>24.3</v>
      </c>
      <c r="F12" s="321">
        <v>53.4</v>
      </c>
      <c r="G12" s="321">
        <v>40.9</v>
      </c>
    </row>
    <row r="13" spans="1:7" s="28" customFormat="1" ht="11.25">
      <c r="A13" s="318" t="s">
        <v>22</v>
      </c>
      <c r="B13" s="319">
        <v>37.8</v>
      </c>
      <c r="C13" s="319">
        <v>86.2</v>
      </c>
      <c r="D13" s="319">
        <v>67.2</v>
      </c>
      <c r="E13" s="319">
        <v>25.3</v>
      </c>
      <c r="F13" s="319">
        <v>58.7</v>
      </c>
      <c r="G13" s="319">
        <v>45</v>
      </c>
    </row>
    <row r="14" spans="1:8" ht="26.25" customHeight="1">
      <c r="A14" s="583" t="s">
        <v>474</v>
      </c>
      <c r="B14" s="583"/>
      <c r="C14" s="583"/>
      <c r="D14" s="583"/>
      <c r="E14" s="583"/>
      <c r="F14" s="583"/>
      <c r="G14" s="583"/>
      <c r="H14" s="28"/>
    </row>
    <row r="15" spans="1:8" s="163" customFormat="1" ht="26.25" customHeight="1">
      <c r="A15" s="605" t="s">
        <v>473</v>
      </c>
      <c r="B15" s="605"/>
      <c r="C15" s="605"/>
      <c r="D15" s="605"/>
      <c r="E15" s="605"/>
      <c r="F15" s="605"/>
      <c r="G15" s="605"/>
      <c r="H15" s="307"/>
    </row>
    <row r="16" spans="1:8" ht="11.25">
      <c r="A16" s="28"/>
      <c r="B16" s="112"/>
      <c r="C16" s="112"/>
      <c r="D16" s="112"/>
      <c r="E16" s="112"/>
      <c r="F16" s="112"/>
      <c r="G16" s="112"/>
      <c r="H16" s="28"/>
    </row>
    <row r="17" spans="1:8" ht="11.25">
      <c r="A17" s="28"/>
      <c r="B17" s="112"/>
      <c r="C17" s="112"/>
      <c r="D17" s="112"/>
      <c r="E17" s="112"/>
      <c r="F17" s="112"/>
      <c r="G17" s="112"/>
      <c r="H17" s="28"/>
    </row>
    <row r="18" spans="2:4" ht="11.25">
      <c r="B18" s="46"/>
      <c r="C18" s="46"/>
      <c r="D18" s="46"/>
    </row>
    <row r="19" spans="2:4" ht="11.25">
      <c r="B19" s="46"/>
      <c r="C19" s="46"/>
      <c r="D19" s="46"/>
    </row>
    <row r="20" spans="2:4" ht="11.25">
      <c r="B20" s="46"/>
      <c r="C20" s="46"/>
      <c r="D20" s="46"/>
    </row>
    <row r="21" spans="2:4" ht="11.25">
      <c r="B21" s="46"/>
      <c r="C21" s="46"/>
      <c r="D21" s="46"/>
    </row>
    <row r="22" spans="2:4" ht="11.25">
      <c r="B22" s="46"/>
      <c r="C22" s="46"/>
      <c r="D22" s="46"/>
    </row>
    <row r="23" spans="2:4" ht="11.25">
      <c r="B23" s="46"/>
      <c r="C23" s="46"/>
      <c r="D23" s="46"/>
    </row>
    <row r="24" spans="2:4" ht="11.25">
      <c r="B24" s="46"/>
      <c r="C24" s="46"/>
      <c r="D24" s="46"/>
    </row>
    <row r="25" spans="2:4" ht="11.25">
      <c r="B25" s="46"/>
      <c r="C25" s="46"/>
      <c r="D25" s="46"/>
    </row>
    <row r="26" spans="2:4" ht="11.25">
      <c r="B26" s="46"/>
      <c r="C26" s="46"/>
      <c r="D26" s="46"/>
    </row>
    <row r="27" spans="2:4" ht="11.25">
      <c r="B27" s="46"/>
      <c r="C27" s="46"/>
      <c r="D27" s="46"/>
    </row>
    <row r="28" spans="2:4" ht="11.25">
      <c r="B28" s="46"/>
      <c r="C28" s="46"/>
      <c r="D28" s="46"/>
    </row>
    <row r="29" spans="2:4" ht="11.25">
      <c r="B29" s="46"/>
      <c r="C29" s="46"/>
      <c r="D29" s="46"/>
    </row>
    <row r="30" spans="2:4" ht="11.25">
      <c r="B30" s="46"/>
      <c r="C30" s="46"/>
      <c r="D30" s="46"/>
    </row>
    <row r="31" spans="2:4" ht="11.25">
      <c r="B31" s="46"/>
      <c r="C31" s="46"/>
      <c r="D31" s="46"/>
    </row>
    <row r="32" spans="2:4" ht="11.25">
      <c r="B32" s="46"/>
      <c r="C32" s="46"/>
      <c r="D32" s="46"/>
    </row>
    <row r="33" spans="2:4" ht="11.25">
      <c r="B33" s="46"/>
      <c r="C33" s="46"/>
      <c r="D33" s="46"/>
    </row>
    <row r="34" spans="2:4" ht="11.25">
      <c r="B34" s="46"/>
      <c r="C34" s="46"/>
      <c r="D34" s="46"/>
    </row>
    <row r="35" spans="2:4" ht="11.25">
      <c r="B35" s="46"/>
      <c r="C35" s="46"/>
      <c r="D35" s="46"/>
    </row>
    <row r="36" spans="2:4" ht="11.25">
      <c r="B36" s="46"/>
      <c r="C36" s="46"/>
      <c r="D36" s="46"/>
    </row>
    <row r="37" spans="2:4" ht="11.25">
      <c r="B37" s="46"/>
      <c r="C37" s="46"/>
      <c r="D37" s="46"/>
    </row>
    <row r="38" spans="2:4" ht="11.25">
      <c r="B38" s="46"/>
      <c r="C38" s="46"/>
      <c r="D38" s="46"/>
    </row>
    <row r="39" spans="2:4" ht="11.25">
      <c r="B39" s="46"/>
      <c r="C39" s="46"/>
      <c r="D39" s="46"/>
    </row>
    <row r="40" spans="2:4" ht="11.25">
      <c r="B40" s="46"/>
      <c r="C40" s="46"/>
      <c r="D40" s="46"/>
    </row>
    <row r="41" spans="2:4" ht="11.25">
      <c r="B41" s="46"/>
      <c r="C41" s="46"/>
      <c r="D41" s="46"/>
    </row>
    <row r="42" spans="2:4" ht="11.25">
      <c r="B42" s="46"/>
      <c r="C42" s="46"/>
      <c r="D42" s="46"/>
    </row>
    <row r="43" spans="2:4" ht="11.25">
      <c r="B43" s="46"/>
      <c r="C43" s="46"/>
      <c r="D43" s="46"/>
    </row>
    <row r="44" spans="2:4" ht="11.25">
      <c r="B44" s="46"/>
      <c r="C44" s="46"/>
      <c r="D44" s="46"/>
    </row>
    <row r="45" spans="2:4" ht="11.25">
      <c r="B45" s="46"/>
      <c r="C45" s="46"/>
      <c r="D45" s="46"/>
    </row>
    <row r="46" spans="2:4" ht="11.25">
      <c r="B46" s="46"/>
      <c r="C46" s="46"/>
      <c r="D46" s="46"/>
    </row>
    <row r="47" spans="2:4" ht="11.25">
      <c r="B47" s="46"/>
      <c r="C47" s="46"/>
      <c r="D47" s="46"/>
    </row>
    <row r="48" spans="2:4" ht="11.25">
      <c r="B48" s="46"/>
      <c r="C48" s="46"/>
      <c r="D48" s="46"/>
    </row>
    <row r="49" spans="2:4" ht="11.25">
      <c r="B49" s="46"/>
      <c r="C49" s="46"/>
      <c r="D49" s="46"/>
    </row>
    <row r="50" spans="2:4" ht="11.25">
      <c r="B50" s="46"/>
      <c r="C50" s="46"/>
      <c r="D50" s="46"/>
    </row>
    <row r="51" spans="2:4" ht="11.25">
      <c r="B51" s="46"/>
      <c r="C51" s="46"/>
      <c r="D51" s="46"/>
    </row>
    <row r="52" spans="2:4" ht="11.25">
      <c r="B52" s="46"/>
      <c r="C52" s="46"/>
      <c r="D52" s="46"/>
    </row>
    <row r="53" spans="2:4" ht="11.25">
      <c r="B53" s="46"/>
      <c r="C53" s="46"/>
      <c r="D53" s="46"/>
    </row>
    <row r="54" spans="2:4" ht="11.25">
      <c r="B54" s="46"/>
      <c r="C54" s="46"/>
      <c r="D54" s="46"/>
    </row>
    <row r="55" spans="2:4" ht="11.25">
      <c r="B55" s="46"/>
      <c r="C55" s="46"/>
      <c r="D55" s="46"/>
    </row>
    <row r="56" spans="2:4" ht="11.25">
      <c r="B56" s="46"/>
      <c r="C56" s="46"/>
      <c r="D56" s="46"/>
    </row>
    <row r="57" spans="2:4" ht="11.25">
      <c r="B57" s="46"/>
      <c r="C57" s="46"/>
      <c r="D57" s="46"/>
    </row>
    <row r="58" spans="2:4" ht="11.25">
      <c r="B58" s="46"/>
      <c r="C58" s="46"/>
      <c r="D58" s="46"/>
    </row>
    <row r="59" spans="2:4" ht="11.25">
      <c r="B59" s="46"/>
      <c r="C59" s="46"/>
      <c r="D59" s="46"/>
    </row>
    <row r="60" spans="2:4" ht="11.25">
      <c r="B60" s="46"/>
      <c r="C60" s="46"/>
      <c r="D60" s="46"/>
    </row>
    <row r="61" spans="2:4" ht="11.25">
      <c r="B61" s="46"/>
      <c r="C61" s="46"/>
      <c r="D61" s="46"/>
    </row>
    <row r="62" spans="2:4" ht="11.25">
      <c r="B62" s="46"/>
      <c r="C62" s="46"/>
      <c r="D62" s="46"/>
    </row>
    <row r="63" spans="2:4" ht="11.25">
      <c r="B63" s="46"/>
      <c r="C63" s="46"/>
      <c r="D63" s="46"/>
    </row>
    <row r="64" spans="2:4" ht="11.25">
      <c r="B64" s="46"/>
      <c r="C64" s="46"/>
      <c r="D64" s="46"/>
    </row>
    <row r="65" spans="2:4" ht="11.25">
      <c r="B65" s="46"/>
      <c r="C65" s="46"/>
      <c r="D65" s="46"/>
    </row>
    <row r="66" spans="2:4" ht="11.25">
      <c r="B66" s="46"/>
      <c r="C66" s="46"/>
      <c r="D66" s="46"/>
    </row>
    <row r="67" spans="2:4" ht="11.25">
      <c r="B67" s="46"/>
      <c r="C67" s="46"/>
      <c r="D67" s="46"/>
    </row>
    <row r="68" spans="2:4" ht="11.25">
      <c r="B68" s="46"/>
      <c r="C68" s="46"/>
      <c r="D68" s="46"/>
    </row>
    <row r="69" spans="2:4" ht="11.25">
      <c r="B69" s="46"/>
      <c r="C69" s="46"/>
      <c r="D69" s="46"/>
    </row>
    <row r="70" spans="2:4" ht="11.25">
      <c r="B70" s="46"/>
      <c r="C70" s="46"/>
      <c r="D70" s="46"/>
    </row>
    <row r="71" spans="2:4" ht="11.25">
      <c r="B71" s="46"/>
      <c r="C71" s="46"/>
      <c r="D71" s="46"/>
    </row>
    <row r="72" spans="2:4" ht="11.25">
      <c r="B72" s="46"/>
      <c r="C72" s="46"/>
      <c r="D72" s="46"/>
    </row>
    <row r="73" spans="2:4" ht="11.25">
      <c r="B73" s="46"/>
      <c r="C73" s="46"/>
      <c r="D73" s="46"/>
    </row>
    <row r="74" spans="2:4" ht="11.25">
      <c r="B74" s="46"/>
      <c r="C74" s="46"/>
      <c r="D74" s="46"/>
    </row>
    <row r="75" spans="2:4" ht="11.25">
      <c r="B75" s="46"/>
      <c r="C75" s="46"/>
      <c r="D75" s="46"/>
    </row>
    <row r="76" spans="2:4" ht="11.25">
      <c r="B76" s="46"/>
      <c r="C76" s="46"/>
      <c r="D76" s="46"/>
    </row>
    <row r="77" spans="2:4" ht="11.25">
      <c r="B77" s="46"/>
      <c r="C77" s="46"/>
      <c r="D77" s="46"/>
    </row>
    <row r="78" spans="2:4" ht="11.25">
      <c r="B78" s="46"/>
      <c r="C78" s="46"/>
      <c r="D78" s="46"/>
    </row>
    <row r="79" spans="2:4" ht="11.25">
      <c r="B79" s="46"/>
      <c r="C79" s="46"/>
      <c r="D79" s="46"/>
    </row>
    <row r="80" spans="2:4" ht="11.25">
      <c r="B80" s="46"/>
      <c r="C80" s="46"/>
      <c r="D80" s="46"/>
    </row>
    <row r="81" spans="2:4" ht="11.25">
      <c r="B81" s="46"/>
      <c r="C81" s="46"/>
      <c r="D81" s="46"/>
    </row>
    <row r="82" spans="2:4" ht="11.25">
      <c r="B82" s="46"/>
      <c r="C82" s="46"/>
      <c r="D82" s="46"/>
    </row>
    <row r="83" spans="2:4" ht="11.25">
      <c r="B83" s="46"/>
      <c r="C83" s="46"/>
      <c r="D83" s="46"/>
    </row>
    <row r="84" spans="2:4" ht="11.25">
      <c r="B84" s="46"/>
      <c r="C84" s="46"/>
      <c r="D84" s="46"/>
    </row>
    <row r="85" spans="2:4" ht="11.25">
      <c r="B85" s="46"/>
      <c r="C85" s="46"/>
      <c r="D85" s="46"/>
    </row>
    <row r="86" spans="2:4" ht="11.25">
      <c r="B86" s="46"/>
      <c r="C86" s="46"/>
      <c r="D86" s="46"/>
    </row>
    <row r="87" spans="2:4" ht="11.25">
      <c r="B87" s="46"/>
      <c r="C87" s="46"/>
      <c r="D87" s="46"/>
    </row>
    <row r="88" spans="2:4" ht="11.25">
      <c r="B88" s="46"/>
      <c r="C88" s="46"/>
      <c r="D88" s="46"/>
    </row>
    <row r="89" spans="2:4" ht="11.25">
      <c r="B89" s="46"/>
      <c r="C89" s="46"/>
      <c r="D89" s="46"/>
    </row>
    <row r="90" spans="2:4" ht="11.25">
      <c r="B90" s="46"/>
      <c r="C90" s="46"/>
      <c r="D90" s="46"/>
    </row>
    <row r="91" spans="2:4" ht="11.25">
      <c r="B91" s="46"/>
      <c r="C91" s="46"/>
      <c r="D91" s="46"/>
    </row>
    <row r="92" spans="2:4" ht="11.25">
      <c r="B92" s="46"/>
      <c r="C92" s="46"/>
      <c r="D92" s="46"/>
    </row>
    <row r="93" spans="2:4" ht="11.25">
      <c r="B93" s="46"/>
      <c r="C93" s="46"/>
      <c r="D93" s="46"/>
    </row>
    <row r="94" spans="2:4" ht="11.25">
      <c r="B94" s="46"/>
      <c r="C94" s="46"/>
      <c r="D94" s="46"/>
    </row>
    <row r="95" spans="2:4" ht="11.25">
      <c r="B95" s="46"/>
      <c r="C95" s="46"/>
      <c r="D95" s="46"/>
    </row>
    <row r="96" spans="2:4" ht="11.25">
      <c r="B96" s="46"/>
      <c r="C96" s="46"/>
      <c r="D96" s="46"/>
    </row>
    <row r="97" spans="2:4" ht="11.25">
      <c r="B97" s="46"/>
      <c r="C97" s="46"/>
      <c r="D97" s="46"/>
    </row>
    <row r="98" spans="2:4" ht="11.25">
      <c r="B98" s="46"/>
      <c r="C98" s="46"/>
      <c r="D98" s="46"/>
    </row>
    <row r="99" spans="2:4" ht="11.25">
      <c r="B99" s="46"/>
      <c r="C99" s="46"/>
      <c r="D99" s="46"/>
    </row>
    <row r="100" spans="2:4" ht="11.25">
      <c r="B100" s="46"/>
      <c r="C100" s="46"/>
      <c r="D100" s="46"/>
    </row>
    <row r="101" spans="2:4" ht="11.25">
      <c r="B101" s="46"/>
      <c r="C101" s="46"/>
      <c r="D101" s="46"/>
    </row>
    <row r="102" spans="2:4" ht="11.25">
      <c r="B102" s="46"/>
      <c r="C102" s="46"/>
      <c r="D102" s="46"/>
    </row>
    <row r="103" spans="2:4" ht="11.25">
      <c r="B103" s="46"/>
      <c r="C103" s="46"/>
      <c r="D103" s="46"/>
    </row>
    <row r="104" spans="2:4" ht="11.25">
      <c r="B104" s="46"/>
      <c r="C104" s="46"/>
      <c r="D104" s="46"/>
    </row>
    <row r="105" spans="2:4" ht="11.25">
      <c r="B105" s="46"/>
      <c r="C105" s="46"/>
      <c r="D105" s="46"/>
    </row>
    <row r="106" spans="2:4" ht="11.25">
      <c r="B106" s="46"/>
      <c r="C106" s="46"/>
      <c r="D106" s="46"/>
    </row>
    <row r="107" spans="2:4" ht="11.25">
      <c r="B107" s="46"/>
      <c r="C107" s="46"/>
      <c r="D107" s="46"/>
    </row>
    <row r="108" spans="2:4" ht="11.25">
      <c r="B108" s="46"/>
      <c r="C108" s="46"/>
      <c r="D108" s="46"/>
    </row>
    <row r="109" spans="2:4" ht="11.25">
      <c r="B109" s="46"/>
      <c r="C109" s="46"/>
      <c r="D109" s="46"/>
    </row>
    <row r="110" spans="2:4" ht="11.25">
      <c r="B110" s="46"/>
      <c r="C110" s="46"/>
      <c r="D110" s="46"/>
    </row>
    <row r="111" spans="2:4" ht="11.25">
      <c r="B111" s="46"/>
      <c r="C111" s="46"/>
      <c r="D111" s="46"/>
    </row>
    <row r="112" spans="2:4" ht="11.25">
      <c r="B112" s="46"/>
      <c r="C112" s="46"/>
      <c r="D112" s="46"/>
    </row>
    <row r="113" spans="2:4" ht="11.25">
      <c r="B113" s="46"/>
      <c r="C113" s="46"/>
      <c r="D113" s="46"/>
    </row>
    <row r="114" spans="2:4" ht="11.25">
      <c r="B114" s="46"/>
      <c r="C114" s="46"/>
      <c r="D114" s="46"/>
    </row>
    <row r="115" spans="2:4" ht="11.25">
      <c r="B115" s="46"/>
      <c r="C115" s="46"/>
      <c r="D115" s="46"/>
    </row>
    <row r="116" spans="2:4" ht="11.25">
      <c r="B116" s="46"/>
      <c r="C116" s="46"/>
      <c r="D116" s="46"/>
    </row>
    <row r="117" spans="2:4" ht="11.25">
      <c r="B117" s="46"/>
      <c r="C117" s="46"/>
      <c r="D117" s="46"/>
    </row>
    <row r="118" spans="2:4" ht="11.25">
      <c r="B118" s="46"/>
      <c r="C118" s="46"/>
      <c r="D118" s="46"/>
    </row>
    <row r="119" spans="2:4" ht="11.25">
      <c r="B119" s="46"/>
      <c r="C119" s="46"/>
      <c r="D119" s="46"/>
    </row>
    <row r="120" spans="2:4" ht="11.25">
      <c r="B120" s="46"/>
      <c r="C120" s="46"/>
      <c r="D120" s="46"/>
    </row>
    <row r="121" spans="2:4" ht="11.25">
      <c r="B121" s="46"/>
      <c r="C121" s="46"/>
      <c r="D121" s="46"/>
    </row>
    <row r="122" spans="2:4" ht="11.25">
      <c r="B122" s="46"/>
      <c r="C122" s="46"/>
      <c r="D122" s="46"/>
    </row>
    <row r="123" spans="2:4" ht="11.25">
      <c r="B123" s="46"/>
      <c r="C123" s="46"/>
      <c r="D123" s="46"/>
    </row>
    <row r="124" spans="2:4" ht="11.25">
      <c r="B124" s="46"/>
      <c r="C124" s="46"/>
      <c r="D124" s="46"/>
    </row>
    <row r="125" spans="2:4" ht="11.25">
      <c r="B125" s="46"/>
      <c r="C125" s="46"/>
      <c r="D125" s="46"/>
    </row>
    <row r="126" spans="2:4" ht="11.25">
      <c r="B126" s="46"/>
      <c r="C126" s="46"/>
      <c r="D126" s="46"/>
    </row>
    <row r="127" spans="2:4" ht="11.25">
      <c r="B127" s="46"/>
      <c r="C127" s="46"/>
      <c r="D127" s="46"/>
    </row>
    <row r="128" spans="2:4" ht="11.25">
      <c r="B128" s="46"/>
      <c r="C128" s="46"/>
      <c r="D128" s="46"/>
    </row>
    <row r="129" spans="2:4" ht="11.25">
      <c r="B129" s="46"/>
      <c r="C129" s="46"/>
      <c r="D129" s="46"/>
    </row>
    <row r="130" spans="2:4" ht="11.25">
      <c r="B130" s="46"/>
      <c r="C130" s="46"/>
      <c r="D130" s="46"/>
    </row>
    <row r="131" spans="2:4" ht="11.25">
      <c r="B131" s="46"/>
      <c r="C131" s="46"/>
      <c r="D131" s="46"/>
    </row>
    <row r="132" spans="2:4" ht="11.25">
      <c r="B132" s="46"/>
      <c r="C132" s="46"/>
      <c r="D132" s="46"/>
    </row>
    <row r="133" spans="2:4" ht="11.25">
      <c r="B133" s="46"/>
      <c r="C133" s="46"/>
      <c r="D133" s="46"/>
    </row>
    <row r="134" spans="2:4" ht="11.25">
      <c r="B134" s="46"/>
      <c r="C134" s="46"/>
      <c r="D134" s="46"/>
    </row>
    <row r="135" spans="2:4" ht="11.25">
      <c r="B135" s="46"/>
      <c r="C135" s="46"/>
      <c r="D135" s="46"/>
    </row>
    <row r="136" spans="2:4" ht="11.25">
      <c r="B136" s="46"/>
      <c r="C136" s="46"/>
      <c r="D136" s="46"/>
    </row>
    <row r="137" spans="2:4" ht="11.25">
      <c r="B137" s="46"/>
      <c r="C137" s="46"/>
      <c r="D137" s="46"/>
    </row>
    <row r="138" spans="2:4" ht="11.25">
      <c r="B138" s="46"/>
      <c r="C138" s="46"/>
      <c r="D138" s="46"/>
    </row>
    <row r="139" spans="2:4" ht="11.25">
      <c r="B139" s="46"/>
      <c r="C139" s="46"/>
      <c r="D139" s="46"/>
    </row>
    <row r="140" spans="2:4" ht="11.25">
      <c r="B140" s="46"/>
      <c r="C140" s="46"/>
      <c r="D140" s="46"/>
    </row>
    <row r="141" spans="2:4" ht="11.25">
      <c r="B141" s="46"/>
      <c r="C141" s="46"/>
      <c r="D141" s="46"/>
    </row>
    <row r="142" spans="2:4" ht="11.25">
      <c r="B142" s="46"/>
      <c r="C142" s="46"/>
      <c r="D142" s="46"/>
    </row>
    <row r="143" spans="2:4" ht="11.25">
      <c r="B143" s="46"/>
      <c r="C143" s="46"/>
      <c r="D143" s="46"/>
    </row>
    <row r="144" spans="2:4" ht="11.25">
      <c r="B144" s="46"/>
      <c r="C144" s="46"/>
      <c r="D144" s="46"/>
    </row>
    <row r="145" spans="2:4" ht="11.25">
      <c r="B145" s="46"/>
      <c r="C145" s="46"/>
      <c r="D145" s="46"/>
    </row>
    <row r="146" spans="2:4" ht="11.25">
      <c r="B146" s="46"/>
      <c r="C146" s="46"/>
      <c r="D146" s="46"/>
    </row>
    <row r="147" spans="2:4" ht="11.25">
      <c r="B147" s="46"/>
      <c r="C147" s="46"/>
      <c r="D147" s="46"/>
    </row>
    <row r="148" spans="2:4" ht="11.25">
      <c r="B148" s="46"/>
      <c r="C148" s="46"/>
      <c r="D148" s="46"/>
    </row>
    <row r="149" spans="2:4" ht="11.25">
      <c r="B149" s="46"/>
      <c r="C149" s="46"/>
      <c r="D149" s="46"/>
    </row>
    <row r="150" spans="2:4" ht="11.25">
      <c r="B150" s="46"/>
      <c r="C150" s="46"/>
      <c r="D150" s="46"/>
    </row>
    <row r="151" spans="2:4" ht="11.25">
      <c r="B151" s="46"/>
      <c r="C151" s="46"/>
      <c r="D151" s="46"/>
    </row>
    <row r="152" spans="2:4" ht="11.25">
      <c r="B152" s="46"/>
      <c r="C152" s="46"/>
      <c r="D152" s="46"/>
    </row>
    <row r="153" spans="2:4" ht="11.25">
      <c r="B153" s="46"/>
      <c r="C153" s="46"/>
      <c r="D153" s="46"/>
    </row>
    <row r="154" spans="2:4" ht="11.25">
      <c r="B154" s="46"/>
      <c r="C154" s="46"/>
      <c r="D154" s="46"/>
    </row>
    <row r="155" spans="2:4" ht="11.25">
      <c r="B155" s="46"/>
      <c r="C155" s="46"/>
      <c r="D155" s="46"/>
    </row>
    <row r="156" spans="2:4" ht="11.25">
      <c r="B156" s="46"/>
      <c r="C156" s="46"/>
      <c r="D156" s="46"/>
    </row>
    <row r="157" spans="2:4" ht="11.25">
      <c r="B157" s="46"/>
      <c r="C157" s="46"/>
      <c r="D157" s="46"/>
    </row>
    <row r="158" spans="2:4" ht="11.25">
      <c r="B158" s="46"/>
      <c r="C158" s="46"/>
      <c r="D158" s="46"/>
    </row>
    <row r="159" spans="2:4" ht="11.25">
      <c r="B159" s="46"/>
      <c r="C159" s="46"/>
      <c r="D159" s="46"/>
    </row>
    <row r="160" spans="2:4" ht="11.25">
      <c r="B160" s="46"/>
      <c r="C160" s="46"/>
      <c r="D160" s="46"/>
    </row>
    <row r="161" spans="2:4" ht="11.25">
      <c r="B161" s="46"/>
      <c r="C161" s="46"/>
      <c r="D161" s="46"/>
    </row>
    <row r="162" spans="2:4" ht="11.25">
      <c r="B162" s="46"/>
      <c r="C162" s="46"/>
      <c r="D162" s="46"/>
    </row>
    <row r="163" spans="2:4" ht="11.25">
      <c r="B163" s="46"/>
      <c r="C163" s="46"/>
      <c r="D163" s="46"/>
    </row>
    <row r="164" spans="2:4" ht="11.25">
      <c r="B164" s="46"/>
      <c r="C164" s="46"/>
      <c r="D164" s="46"/>
    </row>
    <row r="165" spans="2:4" ht="11.25">
      <c r="B165" s="46"/>
      <c r="C165" s="46"/>
      <c r="D165" s="46"/>
    </row>
    <row r="166" spans="2:4" ht="11.25">
      <c r="B166" s="46"/>
      <c r="C166" s="46"/>
      <c r="D166" s="46"/>
    </row>
    <row r="167" spans="2:4" ht="11.25">
      <c r="B167" s="46"/>
      <c r="C167" s="46"/>
      <c r="D167" s="46"/>
    </row>
    <row r="168" spans="2:4" ht="11.25">
      <c r="B168" s="46"/>
      <c r="C168" s="46"/>
      <c r="D168" s="46"/>
    </row>
    <row r="169" spans="2:4" ht="11.25">
      <c r="B169" s="46"/>
      <c r="C169" s="46"/>
      <c r="D169" s="46"/>
    </row>
    <row r="170" spans="2:4" ht="11.25">
      <c r="B170" s="46"/>
      <c r="C170" s="46"/>
      <c r="D170" s="46"/>
    </row>
    <row r="171" spans="2:4" ht="11.25">
      <c r="B171" s="46"/>
      <c r="C171" s="46"/>
      <c r="D171" s="46"/>
    </row>
    <row r="172" spans="2:4" ht="11.25">
      <c r="B172" s="46"/>
      <c r="C172" s="46"/>
      <c r="D172" s="46"/>
    </row>
    <row r="173" spans="2:4" ht="11.25">
      <c r="B173" s="46"/>
      <c r="C173" s="46"/>
      <c r="D173" s="46"/>
    </row>
    <row r="174" spans="2:4" ht="11.25">
      <c r="B174" s="46"/>
      <c r="C174" s="46"/>
      <c r="D174" s="46"/>
    </row>
    <row r="175" spans="2:4" ht="11.25">
      <c r="B175" s="46"/>
      <c r="C175" s="46"/>
      <c r="D175" s="46"/>
    </row>
    <row r="176" spans="2:4" ht="11.25">
      <c r="B176" s="46"/>
      <c r="C176" s="46"/>
      <c r="D176" s="46"/>
    </row>
    <row r="177" spans="2:4" ht="11.25">
      <c r="B177" s="46"/>
      <c r="C177" s="46"/>
      <c r="D177" s="46"/>
    </row>
    <row r="178" spans="2:4" ht="11.25">
      <c r="B178" s="46"/>
      <c r="C178" s="46"/>
      <c r="D178" s="46"/>
    </row>
    <row r="179" spans="2:4" ht="11.25">
      <c r="B179" s="46"/>
      <c r="C179" s="46"/>
      <c r="D179" s="46"/>
    </row>
    <row r="180" spans="2:4" ht="11.25">
      <c r="B180" s="46"/>
      <c r="C180" s="46"/>
      <c r="D180" s="46"/>
    </row>
    <row r="181" spans="2:4" ht="11.25">
      <c r="B181" s="46"/>
      <c r="C181" s="46"/>
      <c r="D181" s="46"/>
    </row>
    <row r="182" spans="2:4" ht="11.25">
      <c r="B182" s="46"/>
      <c r="C182" s="46"/>
      <c r="D182" s="46"/>
    </row>
    <row r="183" spans="2:4" ht="11.25">
      <c r="B183" s="46"/>
      <c r="C183" s="46"/>
      <c r="D183" s="46"/>
    </row>
    <row r="184" spans="2:4" ht="11.25">
      <c r="B184" s="46"/>
      <c r="C184" s="46"/>
      <c r="D184" s="46"/>
    </row>
    <row r="185" spans="2:4" ht="11.25">
      <c r="B185" s="46"/>
      <c r="C185" s="46"/>
      <c r="D185" s="46"/>
    </row>
    <row r="186" spans="2:4" ht="11.25">
      <c r="B186" s="46"/>
      <c r="C186" s="46"/>
      <c r="D186" s="46"/>
    </row>
    <row r="187" spans="2:4" ht="11.25">
      <c r="B187" s="46"/>
      <c r="C187" s="46"/>
      <c r="D187" s="46"/>
    </row>
    <row r="188" spans="2:4" ht="11.25">
      <c r="B188" s="46"/>
      <c r="C188" s="46"/>
      <c r="D188" s="46"/>
    </row>
    <row r="189" spans="2:4" ht="11.25">
      <c r="B189" s="46"/>
      <c r="C189" s="46"/>
      <c r="D189" s="46"/>
    </row>
    <row r="190" spans="2:4" ht="11.25">
      <c r="B190" s="46"/>
      <c r="C190" s="46"/>
      <c r="D190" s="46"/>
    </row>
    <row r="191" spans="2:4" ht="11.25">
      <c r="B191" s="46"/>
      <c r="C191" s="46"/>
      <c r="D191" s="46"/>
    </row>
    <row r="192" spans="2:4" ht="11.25">
      <c r="B192" s="46"/>
      <c r="C192" s="46"/>
      <c r="D192" s="46"/>
    </row>
    <row r="193" spans="2:4" ht="11.25">
      <c r="B193" s="46"/>
      <c r="C193" s="46"/>
      <c r="D193" s="46"/>
    </row>
    <row r="194" spans="2:4" ht="11.25">
      <c r="B194" s="46"/>
      <c r="C194" s="46"/>
      <c r="D194" s="46"/>
    </row>
    <row r="195" spans="2:4" ht="11.25">
      <c r="B195" s="46"/>
      <c r="C195" s="46"/>
      <c r="D195" s="46"/>
    </row>
    <row r="196" spans="2:4" ht="11.25">
      <c r="B196" s="46"/>
      <c r="C196" s="46"/>
      <c r="D196" s="46"/>
    </row>
    <row r="197" spans="2:4" ht="11.25">
      <c r="B197" s="46"/>
      <c r="C197" s="46"/>
      <c r="D197" s="46"/>
    </row>
    <row r="198" spans="2:4" ht="11.25">
      <c r="B198" s="46"/>
      <c r="C198" s="46"/>
      <c r="D198" s="46"/>
    </row>
    <row r="199" spans="2:4" ht="11.25">
      <c r="B199" s="46"/>
      <c r="C199" s="46"/>
      <c r="D199" s="46"/>
    </row>
    <row r="200" spans="2:4" ht="11.25">
      <c r="B200" s="46"/>
      <c r="C200" s="46"/>
      <c r="D200" s="46"/>
    </row>
    <row r="201" spans="2:4" ht="11.25">
      <c r="B201" s="46"/>
      <c r="C201" s="46"/>
      <c r="D201" s="46"/>
    </row>
    <row r="202" spans="2:4" ht="11.25">
      <c r="B202" s="46"/>
      <c r="C202" s="46"/>
      <c r="D202" s="46"/>
    </row>
    <row r="203" spans="2:4" ht="11.25">
      <c r="B203" s="46"/>
      <c r="C203" s="46"/>
      <c r="D203" s="46"/>
    </row>
    <row r="204" spans="2:4" ht="11.25">
      <c r="B204" s="46"/>
      <c r="C204" s="46"/>
      <c r="D204" s="46"/>
    </row>
    <row r="205" spans="2:4" ht="11.25">
      <c r="B205" s="46"/>
      <c r="C205" s="46"/>
      <c r="D205" s="46"/>
    </row>
    <row r="206" spans="2:4" ht="11.25">
      <c r="B206" s="46"/>
      <c r="C206" s="46"/>
      <c r="D206" s="46"/>
    </row>
    <row r="207" spans="2:4" ht="11.25">
      <c r="B207" s="46"/>
      <c r="C207" s="46"/>
      <c r="D207" s="46"/>
    </row>
    <row r="208" spans="2:4" ht="11.25">
      <c r="B208" s="46"/>
      <c r="C208" s="46"/>
      <c r="D208" s="46"/>
    </row>
    <row r="209" spans="2:4" ht="11.25">
      <c r="B209" s="46"/>
      <c r="C209" s="46"/>
      <c r="D209" s="46"/>
    </row>
    <row r="210" spans="2:4" ht="11.25">
      <c r="B210" s="46"/>
      <c r="C210" s="46"/>
      <c r="D210" s="46"/>
    </row>
    <row r="211" spans="2:4" ht="11.25">
      <c r="B211" s="46"/>
      <c r="C211" s="46"/>
      <c r="D211" s="46"/>
    </row>
    <row r="212" spans="2:4" ht="11.25">
      <c r="B212" s="46"/>
      <c r="C212" s="46"/>
      <c r="D212" s="46"/>
    </row>
    <row r="213" spans="2:4" ht="11.25">
      <c r="B213" s="46"/>
      <c r="C213" s="46"/>
      <c r="D213" s="46"/>
    </row>
    <row r="214" spans="2:4" ht="11.25">
      <c r="B214" s="46"/>
      <c r="C214" s="46"/>
      <c r="D214" s="46"/>
    </row>
    <row r="215" spans="2:4" ht="11.25">
      <c r="B215" s="46"/>
      <c r="C215" s="46"/>
      <c r="D215" s="46"/>
    </row>
    <row r="216" spans="2:4" ht="11.25">
      <c r="B216" s="46"/>
      <c r="C216" s="46"/>
      <c r="D216" s="46"/>
    </row>
    <row r="217" spans="2:4" ht="11.25">
      <c r="B217" s="46"/>
      <c r="C217" s="46"/>
      <c r="D217" s="46"/>
    </row>
    <row r="218" spans="2:4" ht="11.25">
      <c r="B218" s="46"/>
      <c r="C218" s="46"/>
      <c r="D218" s="46"/>
    </row>
    <row r="219" spans="2:4" ht="11.25">
      <c r="B219" s="46"/>
      <c r="C219" s="46"/>
      <c r="D219" s="46"/>
    </row>
    <row r="220" spans="2:4" ht="11.25">
      <c r="B220" s="46"/>
      <c r="C220" s="46"/>
      <c r="D220" s="46"/>
    </row>
    <row r="221" spans="2:4" ht="11.25">
      <c r="B221" s="46"/>
      <c r="C221" s="46"/>
      <c r="D221" s="46"/>
    </row>
    <row r="222" spans="2:4" ht="11.25">
      <c r="B222" s="46"/>
      <c r="C222" s="46"/>
      <c r="D222" s="46"/>
    </row>
    <row r="223" spans="2:4" ht="11.25">
      <c r="B223" s="46"/>
      <c r="C223" s="46"/>
      <c r="D223" s="46"/>
    </row>
    <row r="224" spans="2:4" ht="11.25">
      <c r="B224" s="46"/>
      <c r="C224" s="46"/>
      <c r="D224" s="46"/>
    </row>
    <row r="225" spans="2:4" ht="11.25">
      <c r="B225" s="46"/>
      <c r="C225" s="46"/>
      <c r="D225" s="46"/>
    </row>
    <row r="226" spans="2:4" ht="11.25">
      <c r="B226" s="46"/>
      <c r="C226" s="46"/>
      <c r="D226" s="46"/>
    </row>
    <row r="227" spans="2:4" ht="11.25">
      <c r="B227" s="46"/>
      <c r="C227" s="46"/>
      <c r="D227" s="46"/>
    </row>
    <row r="228" spans="2:4" ht="11.25">
      <c r="B228" s="46"/>
      <c r="C228" s="46"/>
      <c r="D228" s="46"/>
    </row>
    <row r="229" spans="2:4" ht="11.25">
      <c r="B229" s="46"/>
      <c r="C229" s="46"/>
      <c r="D229" s="46"/>
    </row>
    <row r="230" spans="2:4" ht="11.25">
      <c r="B230" s="46"/>
      <c r="C230" s="46"/>
      <c r="D230" s="46"/>
    </row>
    <row r="231" spans="2:4" ht="11.25">
      <c r="B231" s="46"/>
      <c r="C231" s="46"/>
      <c r="D231" s="46"/>
    </row>
    <row r="232" spans="2:4" ht="11.25">
      <c r="B232" s="46"/>
      <c r="C232" s="46"/>
      <c r="D232" s="46"/>
    </row>
    <row r="233" spans="2:4" ht="11.25">
      <c r="B233" s="46"/>
      <c r="C233" s="46"/>
      <c r="D233" s="46"/>
    </row>
    <row r="234" spans="2:4" ht="11.25">
      <c r="B234" s="46"/>
      <c r="C234" s="46"/>
      <c r="D234" s="46"/>
    </row>
    <row r="235" spans="2:4" ht="11.25">
      <c r="B235" s="46"/>
      <c r="C235" s="46"/>
      <c r="D235" s="46"/>
    </row>
    <row r="236" spans="2:4" ht="11.25">
      <c r="B236" s="46"/>
      <c r="C236" s="46"/>
      <c r="D236" s="46"/>
    </row>
    <row r="237" spans="2:4" ht="11.25">
      <c r="B237" s="46"/>
      <c r="C237" s="46"/>
      <c r="D237" s="46"/>
    </row>
    <row r="238" spans="2:4" ht="11.25">
      <c r="B238" s="46"/>
      <c r="C238" s="46"/>
      <c r="D238" s="46"/>
    </row>
    <row r="239" spans="2:4" ht="11.25">
      <c r="B239" s="46"/>
      <c r="C239" s="46"/>
      <c r="D239" s="46"/>
    </row>
    <row r="240" spans="2:4" ht="11.25">
      <c r="B240" s="46"/>
      <c r="C240" s="46"/>
      <c r="D240" s="46"/>
    </row>
    <row r="241" spans="2:4" ht="11.25">
      <c r="B241" s="46"/>
      <c r="C241" s="46"/>
      <c r="D241" s="46"/>
    </row>
    <row r="242" spans="2:4" ht="11.25">
      <c r="B242" s="46"/>
      <c r="C242" s="46"/>
      <c r="D242" s="46"/>
    </row>
    <row r="243" spans="2:4" ht="11.25">
      <c r="B243" s="46"/>
      <c r="C243" s="46"/>
      <c r="D243" s="46"/>
    </row>
    <row r="244" spans="2:4" ht="11.25">
      <c r="B244" s="46"/>
      <c r="C244" s="46"/>
      <c r="D244" s="46"/>
    </row>
    <row r="245" spans="2:4" ht="11.25">
      <c r="B245" s="46"/>
      <c r="C245" s="46"/>
      <c r="D245" s="46"/>
    </row>
    <row r="246" spans="2:4" ht="11.25">
      <c r="B246" s="46"/>
      <c r="C246" s="46"/>
      <c r="D246" s="46"/>
    </row>
    <row r="247" spans="2:4" ht="11.25">
      <c r="B247" s="46"/>
      <c r="C247" s="46"/>
      <c r="D247" s="46"/>
    </row>
    <row r="248" spans="2:4" ht="11.25">
      <c r="B248" s="46"/>
      <c r="C248" s="46"/>
      <c r="D248" s="46"/>
    </row>
    <row r="249" spans="2:4" ht="11.25">
      <c r="B249" s="46"/>
      <c r="C249" s="46"/>
      <c r="D249" s="46"/>
    </row>
    <row r="250" spans="2:4" ht="11.25">
      <c r="B250" s="46"/>
      <c r="C250" s="46"/>
      <c r="D250" s="46"/>
    </row>
    <row r="251" spans="2:4" ht="11.25">
      <c r="B251" s="46"/>
      <c r="C251" s="46"/>
      <c r="D251" s="46"/>
    </row>
    <row r="252" spans="2:4" ht="11.25">
      <c r="B252" s="46"/>
      <c r="C252" s="46"/>
      <c r="D252" s="46"/>
    </row>
    <row r="253" spans="2:4" ht="11.25">
      <c r="B253" s="46"/>
      <c r="C253" s="46"/>
      <c r="D253" s="46"/>
    </row>
    <row r="254" spans="2:4" ht="11.25">
      <c r="B254" s="46"/>
      <c r="C254" s="46"/>
      <c r="D254" s="46"/>
    </row>
    <row r="255" spans="2:4" ht="11.25">
      <c r="B255" s="46"/>
      <c r="C255" s="46"/>
      <c r="D255" s="46"/>
    </row>
    <row r="256" spans="2:4" ht="11.25">
      <c r="B256" s="46"/>
      <c r="C256" s="46"/>
      <c r="D256" s="46"/>
    </row>
    <row r="257" spans="2:4" ht="11.25">
      <c r="B257" s="46"/>
      <c r="C257" s="46"/>
      <c r="D257" s="46"/>
    </row>
    <row r="258" spans="2:4" ht="11.25">
      <c r="B258" s="46"/>
      <c r="C258" s="46"/>
      <c r="D258" s="46"/>
    </row>
    <row r="259" spans="2:4" ht="11.25">
      <c r="B259" s="46"/>
      <c r="C259" s="46"/>
      <c r="D259" s="46"/>
    </row>
    <row r="260" spans="2:4" ht="11.25">
      <c r="B260" s="46"/>
      <c r="C260" s="46"/>
      <c r="D260" s="46"/>
    </row>
    <row r="261" spans="2:4" ht="11.25">
      <c r="B261" s="46"/>
      <c r="C261" s="46"/>
      <c r="D261" s="46"/>
    </row>
    <row r="262" spans="2:4" ht="11.25">
      <c r="B262" s="46"/>
      <c r="C262" s="46"/>
      <c r="D262" s="46"/>
    </row>
    <row r="263" spans="2:4" ht="11.25">
      <c r="B263" s="46"/>
      <c r="C263" s="46"/>
      <c r="D263" s="46"/>
    </row>
    <row r="264" spans="2:4" ht="11.25">
      <c r="B264" s="46"/>
      <c r="C264" s="46"/>
      <c r="D264" s="46"/>
    </row>
    <row r="265" spans="2:4" ht="11.25">
      <c r="B265" s="46"/>
      <c r="C265" s="46"/>
      <c r="D265" s="46"/>
    </row>
    <row r="266" spans="2:4" ht="11.25">
      <c r="B266" s="46"/>
      <c r="C266" s="46"/>
      <c r="D266" s="46"/>
    </row>
    <row r="267" spans="2:4" ht="11.25">
      <c r="B267" s="46"/>
      <c r="C267" s="46"/>
      <c r="D267" s="46"/>
    </row>
    <row r="268" spans="2:4" ht="11.25">
      <c r="B268" s="46"/>
      <c r="C268" s="46"/>
      <c r="D268" s="46"/>
    </row>
    <row r="269" spans="2:4" ht="11.25">
      <c r="B269" s="46"/>
      <c r="C269" s="46"/>
      <c r="D269" s="46"/>
    </row>
    <row r="270" spans="2:4" ht="11.25">
      <c r="B270" s="46"/>
      <c r="C270" s="46"/>
      <c r="D270" s="46"/>
    </row>
    <row r="271" spans="2:4" ht="11.25">
      <c r="B271" s="46"/>
      <c r="C271" s="46"/>
      <c r="D271" s="46"/>
    </row>
    <row r="272" spans="2:4" ht="11.25">
      <c r="B272" s="46"/>
      <c r="C272" s="46"/>
      <c r="D272" s="46"/>
    </row>
    <row r="273" spans="2:4" ht="11.25">
      <c r="B273" s="46"/>
      <c r="C273" s="46"/>
      <c r="D273" s="46"/>
    </row>
    <row r="274" spans="2:4" ht="11.25">
      <c r="B274" s="46"/>
      <c r="C274" s="46"/>
      <c r="D274" s="46"/>
    </row>
    <row r="275" spans="2:4" ht="11.25">
      <c r="B275" s="46"/>
      <c r="C275" s="46"/>
      <c r="D275" s="46"/>
    </row>
    <row r="276" spans="2:4" ht="11.25">
      <c r="B276" s="46"/>
      <c r="C276" s="46"/>
      <c r="D276" s="46"/>
    </row>
    <row r="277" spans="2:4" ht="11.25">
      <c r="B277" s="46"/>
      <c r="C277" s="46"/>
      <c r="D277" s="46"/>
    </row>
    <row r="278" spans="2:4" ht="11.25">
      <c r="B278" s="46"/>
      <c r="C278" s="46"/>
      <c r="D278" s="46"/>
    </row>
    <row r="279" spans="2:4" ht="11.25">
      <c r="B279" s="46"/>
      <c r="C279" s="46"/>
      <c r="D279" s="46"/>
    </row>
    <row r="280" spans="2:4" ht="11.25">
      <c r="B280" s="46"/>
      <c r="C280" s="46"/>
      <c r="D280" s="46"/>
    </row>
    <row r="281" spans="2:4" ht="11.25">
      <c r="B281" s="46"/>
      <c r="C281" s="46"/>
      <c r="D281" s="46"/>
    </row>
    <row r="282" spans="2:4" ht="11.25">
      <c r="B282" s="46"/>
      <c r="C282" s="46"/>
      <c r="D282" s="46"/>
    </row>
    <row r="283" spans="2:4" ht="11.25">
      <c r="B283" s="46"/>
      <c r="C283" s="46"/>
      <c r="D283" s="46"/>
    </row>
    <row r="284" spans="2:4" ht="11.25">
      <c r="B284" s="46"/>
      <c r="C284" s="46"/>
      <c r="D284" s="46"/>
    </row>
    <row r="285" spans="2:4" ht="11.25">
      <c r="B285" s="46"/>
      <c r="C285" s="46"/>
      <c r="D285" s="46"/>
    </row>
    <row r="286" spans="2:4" ht="11.25">
      <c r="B286" s="46"/>
      <c r="C286" s="46"/>
      <c r="D286" s="46"/>
    </row>
    <row r="287" spans="2:4" ht="11.25">
      <c r="B287" s="46"/>
      <c r="C287" s="46"/>
      <c r="D287" s="46"/>
    </row>
    <row r="288" spans="2:4" ht="11.25">
      <c r="B288" s="46"/>
      <c r="C288" s="46"/>
      <c r="D288" s="46"/>
    </row>
    <row r="289" spans="2:4" ht="11.25">
      <c r="B289" s="46"/>
      <c r="C289" s="46"/>
      <c r="D289" s="46"/>
    </row>
    <row r="290" spans="2:4" ht="11.25">
      <c r="B290" s="46"/>
      <c r="C290" s="46"/>
      <c r="D290" s="46"/>
    </row>
    <row r="291" spans="2:4" ht="11.25">
      <c r="B291" s="46"/>
      <c r="C291" s="46"/>
      <c r="D291" s="46"/>
    </row>
    <row r="292" spans="2:4" ht="11.25">
      <c r="B292" s="46"/>
      <c r="C292" s="46"/>
      <c r="D292" s="46"/>
    </row>
    <row r="293" spans="2:4" ht="11.25">
      <c r="B293" s="46"/>
      <c r="C293" s="46"/>
      <c r="D293" s="46"/>
    </row>
    <row r="294" spans="2:4" ht="11.25">
      <c r="B294" s="46"/>
      <c r="C294" s="46"/>
      <c r="D294" s="46"/>
    </row>
    <row r="295" spans="2:4" ht="11.25">
      <c r="B295" s="46"/>
      <c r="C295" s="46"/>
      <c r="D295" s="46"/>
    </row>
    <row r="296" spans="2:4" ht="11.25">
      <c r="B296" s="46"/>
      <c r="C296" s="46"/>
      <c r="D296" s="46"/>
    </row>
    <row r="297" spans="2:4" ht="11.25">
      <c r="B297" s="46"/>
      <c r="C297" s="46"/>
      <c r="D297" s="46"/>
    </row>
    <row r="298" spans="2:4" ht="11.25">
      <c r="B298" s="46"/>
      <c r="C298" s="46"/>
      <c r="D298" s="46"/>
    </row>
    <row r="299" spans="2:4" ht="11.25">
      <c r="B299" s="46"/>
      <c r="C299" s="46"/>
      <c r="D299" s="46"/>
    </row>
    <row r="300" spans="2:4" ht="11.25">
      <c r="B300" s="46"/>
      <c r="C300" s="46"/>
      <c r="D300" s="46"/>
    </row>
    <row r="301" spans="2:4" ht="11.25">
      <c r="B301" s="46"/>
      <c r="C301" s="46"/>
      <c r="D301" s="46"/>
    </row>
    <row r="302" spans="2:4" ht="11.25">
      <c r="B302" s="46"/>
      <c r="C302" s="46"/>
      <c r="D302" s="46"/>
    </row>
    <row r="303" spans="2:4" ht="11.25">
      <c r="B303" s="46"/>
      <c r="C303" s="46"/>
      <c r="D303" s="46"/>
    </row>
    <row r="304" spans="2:4" ht="11.25">
      <c r="B304" s="46"/>
      <c r="C304" s="46"/>
      <c r="D304" s="46"/>
    </row>
    <row r="305" spans="2:4" ht="11.25">
      <c r="B305" s="46"/>
      <c r="C305" s="46"/>
      <c r="D305" s="46"/>
    </row>
    <row r="306" spans="2:4" ht="11.25">
      <c r="B306" s="46"/>
      <c r="C306" s="46"/>
      <c r="D306" s="46"/>
    </row>
    <row r="307" spans="2:4" ht="11.25">
      <c r="B307" s="46"/>
      <c r="C307" s="46"/>
      <c r="D307" s="46"/>
    </row>
    <row r="308" spans="2:4" ht="11.25">
      <c r="B308" s="46"/>
      <c r="C308" s="46"/>
      <c r="D308" s="46"/>
    </row>
    <row r="309" spans="2:4" ht="11.25">
      <c r="B309" s="46"/>
      <c r="C309" s="46"/>
      <c r="D309" s="46"/>
    </row>
    <row r="310" spans="2:4" ht="11.25">
      <c r="B310" s="46"/>
      <c r="C310" s="46"/>
      <c r="D310" s="46"/>
    </row>
    <row r="311" spans="2:4" ht="11.25">
      <c r="B311" s="46"/>
      <c r="C311" s="46"/>
      <c r="D311" s="46"/>
    </row>
    <row r="312" spans="2:4" ht="11.25">
      <c r="B312" s="46"/>
      <c r="C312" s="46"/>
      <c r="D312" s="46"/>
    </row>
    <row r="313" spans="2:4" ht="11.25">
      <c r="B313" s="46"/>
      <c r="C313" s="46"/>
      <c r="D313" s="46"/>
    </row>
    <row r="314" spans="2:4" ht="11.25">
      <c r="B314" s="46"/>
      <c r="C314" s="46"/>
      <c r="D314" s="46"/>
    </row>
    <row r="315" spans="2:4" ht="11.25">
      <c r="B315" s="46"/>
      <c r="C315" s="46"/>
      <c r="D315" s="46"/>
    </row>
    <row r="316" spans="2:4" ht="11.25">
      <c r="B316" s="46"/>
      <c r="C316" s="46"/>
      <c r="D316" s="46"/>
    </row>
    <row r="317" spans="2:4" ht="11.25">
      <c r="B317" s="46"/>
      <c r="C317" s="46"/>
      <c r="D317" s="46"/>
    </row>
    <row r="318" spans="2:4" ht="11.25">
      <c r="B318" s="46"/>
      <c r="C318" s="46"/>
      <c r="D318" s="46"/>
    </row>
  </sheetData>
  <sheetProtection/>
  <mergeCells count="6">
    <mergeCell ref="A1:H1"/>
    <mergeCell ref="A15:G15"/>
    <mergeCell ref="A3:A4"/>
    <mergeCell ref="B3:D3"/>
    <mergeCell ref="E3:G3"/>
    <mergeCell ref="A14:G14"/>
  </mergeCells>
  <printOptions/>
  <pageMargins left="0.787401575" right="0.787401575" top="0.984251969" bottom="0.984251969" header="0.4921259845" footer="0.492125984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F337"/>
  <sheetViews>
    <sheetView zoomScalePageLayoutView="0" workbookViewId="0" topLeftCell="A1">
      <selection activeCell="A1" sqref="A1:F1"/>
    </sheetView>
  </sheetViews>
  <sheetFormatPr defaultColWidth="11.421875" defaultRowHeight="12.75"/>
  <cols>
    <col min="1" max="1" width="30.00390625" style="11" customWidth="1"/>
    <col min="2" max="2" width="10.7109375" style="11" customWidth="1"/>
    <col min="3" max="3" width="11.00390625" style="46" customWidth="1"/>
    <col min="4" max="6" width="8.421875" style="11" customWidth="1"/>
    <col min="7" max="7" width="11.421875" style="11" customWidth="1"/>
    <col min="8" max="8" width="2.140625" style="11" customWidth="1"/>
    <col min="9" max="16384" width="11.421875" style="11" customWidth="1"/>
  </cols>
  <sheetData>
    <row r="1" spans="1:6" s="28" customFormat="1" ht="11.25">
      <c r="A1" s="483" t="s">
        <v>254</v>
      </c>
      <c r="B1" s="483"/>
      <c r="C1" s="483"/>
      <c r="D1" s="483"/>
      <c r="E1" s="483"/>
      <c r="F1" s="483"/>
    </row>
    <row r="2" s="39" customFormat="1" ht="11.25">
      <c r="C2" s="330"/>
    </row>
    <row r="3" spans="1:6" ht="11.25">
      <c r="A3" s="611"/>
      <c r="B3" s="612" t="s">
        <v>25</v>
      </c>
      <c r="C3" s="613" t="s">
        <v>26</v>
      </c>
      <c r="D3" s="608" t="s">
        <v>27</v>
      </c>
      <c r="E3" s="608"/>
      <c r="F3" s="608"/>
    </row>
    <row r="4" spans="1:6" s="28" customFormat="1" ht="11.25">
      <c r="A4" s="611"/>
      <c r="B4" s="612"/>
      <c r="C4" s="613"/>
      <c r="D4" s="326" t="s">
        <v>3</v>
      </c>
      <c r="E4" s="326" t="s">
        <v>4</v>
      </c>
      <c r="F4" s="326" t="s">
        <v>2</v>
      </c>
    </row>
    <row r="5" spans="1:6" s="28" customFormat="1" ht="11.25">
      <c r="A5" s="314" t="s">
        <v>28</v>
      </c>
      <c r="B5" s="315">
        <v>55.6</v>
      </c>
      <c r="C5" s="322">
        <v>61.9</v>
      </c>
      <c r="D5" s="315">
        <v>71.6</v>
      </c>
      <c r="E5" s="315">
        <v>76.5</v>
      </c>
      <c r="F5" s="315">
        <v>74.3</v>
      </c>
    </row>
    <row r="6" spans="1:6" s="28" customFormat="1" ht="11.25">
      <c r="A6" s="314" t="s">
        <v>29</v>
      </c>
      <c r="B6" s="315">
        <v>67.1</v>
      </c>
      <c r="C6" s="322">
        <v>80.2</v>
      </c>
      <c r="D6" s="315">
        <v>78.6</v>
      </c>
      <c r="E6" s="315">
        <v>84.1</v>
      </c>
      <c r="F6" s="315">
        <v>82.3</v>
      </c>
    </row>
    <row r="7" spans="1:6" s="28" customFormat="1" ht="11.25">
      <c r="A7" s="314" t="s">
        <v>30</v>
      </c>
      <c r="B7" s="315">
        <v>68.7</v>
      </c>
      <c r="C7" s="322">
        <v>84.2</v>
      </c>
      <c r="D7" s="315">
        <v>72.5</v>
      </c>
      <c r="E7" s="315">
        <v>75.2</v>
      </c>
      <c r="F7" s="315">
        <v>74.3</v>
      </c>
    </row>
    <row r="8" spans="1:6" s="28" customFormat="1" ht="11.25">
      <c r="A8" s="314" t="s">
        <v>31</v>
      </c>
      <c r="B8" s="315">
        <v>40.8</v>
      </c>
      <c r="C8" s="322">
        <v>58.7</v>
      </c>
      <c r="D8" s="315">
        <v>74.9</v>
      </c>
      <c r="E8" s="315">
        <v>80.5</v>
      </c>
      <c r="F8" s="315">
        <v>77.2</v>
      </c>
    </row>
    <row r="9" spans="1:6" s="28" customFormat="1" ht="11.25">
      <c r="A9" s="314" t="s">
        <v>271</v>
      </c>
      <c r="B9" s="315">
        <v>68.9</v>
      </c>
      <c r="C9" s="322">
        <v>72.4</v>
      </c>
      <c r="D9" s="315">
        <v>76.3</v>
      </c>
      <c r="E9" s="315">
        <v>84.1</v>
      </c>
      <c r="F9" s="315">
        <v>81.7</v>
      </c>
    </row>
    <row r="10" spans="1:6" s="28" customFormat="1" ht="11.25">
      <c r="A10" s="323" t="s">
        <v>422</v>
      </c>
      <c r="B10" s="315">
        <v>66.6</v>
      </c>
      <c r="C10" s="322">
        <v>72.6</v>
      </c>
      <c r="D10" s="315">
        <v>78.9</v>
      </c>
      <c r="E10" s="315">
        <v>86.4</v>
      </c>
      <c r="F10" s="315">
        <v>83.9</v>
      </c>
    </row>
    <row r="11" spans="1:6" s="28" customFormat="1" ht="11.25">
      <c r="A11" s="314" t="s">
        <v>32</v>
      </c>
      <c r="B11" s="315">
        <v>83.4</v>
      </c>
      <c r="C11" s="322">
        <v>100</v>
      </c>
      <c r="D11" s="315">
        <v>80.6</v>
      </c>
      <c r="E11" s="315">
        <v>82.7</v>
      </c>
      <c r="F11" s="315">
        <v>82.3</v>
      </c>
    </row>
    <row r="12" spans="1:6" s="28" customFormat="1" ht="11.25">
      <c r="A12" s="314" t="s">
        <v>33</v>
      </c>
      <c r="B12" s="315">
        <v>88.9</v>
      </c>
      <c r="C12" s="322">
        <v>85.4</v>
      </c>
      <c r="D12" s="315">
        <v>68.8</v>
      </c>
      <c r="E12" s="315">
        <v>86</v>
      </c>
      <c r="F12" s="315">
        <v>84.1</v>
      </c>
    </row>
    <row r="13" spans="1:6" s="28" customFormat="1" ht="11.25">
      <c r="A13" s="314" t="s">
        <v>34</v>
      </c>
      <c r="B13" s="315">
        <v>51</v>
      </c>
      <c r="C13" s="322">
        <v>65.3</v>
      </c>
      <c r="D13" s="315">
        <v>75.7</v>
      </c>
      <c r="E13" s="315">
        <v>81</v>
      </c>
      <c r="F13" s="315">
        <v>78.4</v>
      </c>
    </row>
    <row r="14" spans="1:6" s="28" customFormat="1" ht="11.25">
      <c r="A14" s="314" t="s">
        <v>35</v>
      </c>
      <c r="B14" s="315">
        <v>74.9</v>
      </c>
      <c r="C14" s="322">
        <v>91.4</v>
      </c>
      <c r="D14" s="315">
        <v>68.1</v>
      </c>
      <c r="E14" s="315">
        <v>77</v>
      </c>
      <c r="F14" s="315">
        <v>74.8</v>
      </c>
    </row>
    <row r="15" spans="1:6" s="28" customFormat="1" ht="11.25">
      <c r="A15" s="314" t="s">
        <v>272</v>
      </c>
      <c r="B15" s="315">
        <v>67.4</v>
      </c>
      <c r="C15" s="322">
        <v>97.8</v>
      </c>
      <c r="D15" s="315">
        <v>70.8</v>
      </c>
      <c r="E15" s="315">
        <v>81.5</v>
      </c>
      <c r="F15" s="315">
        <v>78</v>
      </c>
    </row>
    <row r="16" spans="1:6" s="28" customFormat="1" ht="11.25">
      <c r="A16" s="328" t="s">
        <v>36</v>
      </c>
      <c r="B16" s="319">
        <v>88.9</v>
      </c>
      <c r="C16" s="329">
        <v>86.8</v>
      </c>
      <c r="D16" s="319">
        <v>73.4</v>
      </c>
      <c r="E16" s="319">
        <v>84.2</v>
      </c>
      <c r="F16" s="319">
        <v>83</v>
      </c>
    </row>
    <row r="17" spans="1:6" s="28" customFormat="1" ht="11.25">
      <c r="A17" s="327" t="s">
        <v>19</v>
      </c>
      <c r="B17" s="319">
        <v>58.8</v>
      </c>
      <c r="C17" s="319">
        <v>67.6</v>
      </c>
      <c r="D17" s="316">
        <v>72.7</v>
      </c>
      <c r="E17" s="319">
        <v>77.9</v>
      </c>
      <c r="F17" s="316">
        <v>75.7</v>
      </c>
    </row>
    <row r="18" spans="1:6" s="307" customFormat="1" ht="11.25">
      <c r="A18" s="610" t="s">
        <v>471</v>
      </c>
      <c r="B18" s="610"/>
      <c r="C18" s="610"/>
      <c r="D18" s="610"/>
      <c r="E18" s="610"/>
      <c r="F18" s="610"/>
    </row>
    <row r="19" spans="2:6" s="28" customFormat="1" ht="15.75" customHeight="1">
      <c r="B19" s="112"/>
      <c r="C19" s="112"/>
      <c r="D19" s="112"/>
      <c r="E19" s="112"/>
      <c r="F19" s="112"/>
    </row>
    <row r="20" spans="2:6" s="28" customFormat="1" ht="15.75" customHeight="1">
      <c r="B20" s="112"/>
      <c r="C20" s="112" t="s">
        <v>14</v>
      </c>
      <c r="D20" s="112"/>
      <c r="E20" s="112"/>
      <c r="F20" s="112"/>
    </row>
    <row r="21" spans="2:6" s="28" customFormat="1" ht="15.75" customHeight="1">
      <c r="B21" s="112"/>
      <c r="C21" s="112" t="s">
        <v>14</v>
      </c>
      <c r="D21" s="112"/>
      <c r="E21" s="112"/>
      <c r="F21" s="112"/>
    </row>
    <row r="22" spans="2:6" s="28" customFormat="1" ht="15.75" customHeight="1">
      <c r="B22" s="112"/>
      <c r="C22" s="112"/>
      <c r="D22" s="112"/>
      <c r="E22" s="112"/>
      <c r="F22" s="112"/>
    </row>
    <row r="23" spans="2:6" s="28" customFormat="1" ht="15.75" customHeight="1">
      <c r="B23" s="112"/>
      <c r="C23" s="112"/>
      <c r="D23" s="112"/>
      <c r="E23" s="112"/>
      <c r="F23" s="112"/>
    </row>
    <row r="24" spans="2:6" s="28" customFormat="1" ht="15.75" customHeight="1">
      <c r="B24" s="112"/>
      <c r="C24" s="112"/>
      <c r="D24" s="112"/>
      <c r="E24" s="112"/>
      <c r="F24" s="112"/>
    </row>
    <row r="25" spans="2:6" s="28" customFormat="1" ht="15.75" customHeight="1">
      <c r="B25" s="112"/>
      <c r="C25" s="112"/>
      <c r="D25" s="112"/>
      <c r="E25" s="112"/>
      <c r="F25" s="112"/>
    </row>
    <row r="26" spans="2:6" s="28" customFormat="1" ht="15.75" customHeight="1">
      <c r="B26" s="112"/>
      <c r="C26" s="112"/>
      <c r="D26" s="112"/>
      <c r="E26" s="112"/>
      <c r="F26" s="112"/>
    </row>
    <row r="27" spans="2:6" s="28" customFormat="1" ht="15.75" customHeight="1">
      <c r="B27" s="112"/>
      <c r="C27" s="112"/>
      <c r="D27" s="112"/>
      <c r="E27" s="112"/>
      <c r="F27" s="112"/>
    </row>
    <row r="28" spans="2:6" s="28" customFormat="1" ht="15.75" customHeight="1">
      <c r="B28" s="112"/>
      <c r="C28" s="112"/>
      <c r="D28" s="112"/>
      <c r="E28" s="112"/>
      <c r="F28" s="112"/>
    </row>
    <row r="29" spans="2:6" s="28" customFormat="1" ht="15.75" customHeight="1">
      <c r="B29" s="112"/>
      <c r="C29" s="112"/>
      <c r="D29" s="112"/>
      <c r="E29" s="112"/>
      <c r="F29" s="112"/>
    </row>
    <row r="30" spans="2:6" s="28" customFormat="1" ht="15.75" customHeight="1">
      <c r="B30" s="112"/>
      <c r="C30" s="112"/>
      <c r="D30" s="112"/>
      <c r="E30" s="112"/>
      <c r="F30" s="112"/>
    </row>
    <row r="31" spans="2:6" s="28" customFormat="1" ht="15.75" customHeight="1">
      <c r="B31" s="112"/>
      <c r="C31" s="112"/>
      <c r="D31" s="112"/>
      <c r="E31" s="112"/>
      <c r="F31" s="112"/>
    </row>
    <row r="32" spans="2:6" ht="15.75" customHeight="1">
      <c r="B32" s="46"/>
      <c r="D32" s="46"/>
      <c r="E32" s="46"/>
      <c r="F32" s="46"/>
    </row>
    <row r="33" spans="2:6" ht="15.75" customHeight="1">
      <c r="B33" s="46"/>
      <c r="D33" s="46"/>
      <c r="E33" s="46"/>
      <c r="F33" s="46"/>
    </row>
    <row r="34" spans="2:6" ht="15.75" customHeight="1">
      <c r="B34" s="46"/>
      <c r="D34" s="46"/>
      <c r="E34" s="46"/>
      <c r="F34" s="46"/>
    </row>
    <row r="35" spans="2:6" ht="15.75" customHeight="1">
      <c r="B35" s="46"/>
      <c r="D35" s="46"/>
      <c r="E35" s="46"/>
      <c r="F35" s="46"/>
    </row>
    <row r="36" spans="2:6" ht="15.75" customHeight="1">
      <c r="B36" s="46"/>
      <c r="D36" s="46"/>
      <c r="E36" s="46"/>
      <c r="F36" s="46"/>
    </row>
    <row r="37" spans="2:6" ht="15.75" customHeight="1">
      <c r="B37" s="46"/>
      <c r="D37" s="46"/>
      <c r="E37" s="46"/>
      <c r="F37" s="46"/>
    </row>
    <row r="38" spans="2:6" ht="15.75" customHeight="1">
      <c r="B38" s="46"/>
      <c r="D38" s="46"/>
      <c r="E38" s="46"/>
      <c r="F38" s="46"/>
    </row>
    <row r="39" spans="2:6" ht="15.75" customHeight="1">
      <c r="B39" s="46"/>
      <c r="D39" s="46"/>
      <c r="E39" s="46"/>
      <c r="F39" s="46"/>
    </row>
    <row r="40" spans="2:6" ht="15.75" customHeight="1">
      <c r="B40" s="46"/>
      <c r="D40" s="46"/>
      <c r="E40" s="46"/>
      <c r="F40" s="46"/>
    </row>
    <row r="41" spans="2:6" ht="15.75" customHeight="1">
      <c r="B41" s="46"/>
      <c r="D41" s="46"/>
      <c r="E41" s="46"/>
      <c r="F41" s="46"/>
    </row>
    <row r="42" spans="2:6" ht="15.75" customHeight="1">
      <c r="B42" s="46"/>
      <c r="D42" s="46"/>
      <c r="E42" s="46"/>
      <c r="F42" s="46"/>
    </row>
    <row r="43" spans="2:6" ht="15.75" customHeight="1">
      <c r="B43" s="46"/>
      <c r="D43" s="46"/>
      <c r="E43" s="46"/>
      <c r="F43" s="46"/>
    </row>
    <row r="44" spans="2:6" ht="11.25">
      <c r="B44" s="46"/>
      <c r="D44" s="46"/>
      <c r="E44" s="46"/>
      <c r="F44" s="46"/>
    </row>
    <row r="45" spans="2:6" ht="11.25">
      <c r="B45" s="46"/>
      <c r="D45" s="46"/>
      <c r="E45" s="46"/>
      <c r="F45" s="46"/>
    </row>
    <row r="46" spans="2:6" ht="11.25">
      <c r="B46" s="46"/>
      <c r="D46" s="46"/>
      <c r="E46" s="46"/>
      <c r="F46" s="46"/>
    </row>
    <row r="47" spans="2:6" ht="11.25">
      <c r="B47" s="46"/>
      <c r="D47" s="46"/>
      <c r="E47" s="46"/>
      <c r="F47" s="46"/>
    </row>
    <row r="48" spans="2:6" ht="11.25">
      <c r="B48" s="46"/>
      <c r="D48" s="46"/>
      <c r="E48" s="46"/>
      <c r="F48" s="46"/>
    </row>
    <row r="49" spans="2:6" ht="11.25">
      <c r="B49" s="46"/>
      <c r="D49" s="46"/>
      <c r="E49" s="46"/>
      <c r="F49" s="46"/>
    </row>
    <row r="50" spans="2:6" ht="11.25">
      <c r="B50" s="46"/>
      <c r="D50" s="46"/>
      <c r="E50" s="46"/>
      <c r="F50" s="46"/>
    </row>
    <row r="51" spans="2:6" ht="11.25">
      <c r="B51" s="46"/>
      <c r="D51" s="46"/>
      <c r="E51" s="46"/>
      <c r="F51" s="46"/>
    </row>
    <row r="52" spans="2:6" ht="11.25">
      <c r="B52" s="46"/>
      <c r="D52" s="46"/>
      <c r="E52" s="46"/>
      <c r="F52" s="46"/>
    </row>
    <row r="53" spans="2:6" ht="11.25">
      <c r="B53" s="46"/>
      <c r="D53" s="46"/>
      <c r="E53" s="46"/>
      <c r="F53" s="46"/>
    </row>
    <row r="54" spans="2:6" ht="11.25">
      <c r="B54" s="46"/>
      <c r="D54" s="46"/>
      <c r="E54" s="46"/>
      <c r="F54" s="46"/>
    </row>
    <row r="55" spans="2:6" ht="11.25">
      <c r="B55" s="46"/>
      <c r="D55" s="46"/>
      <c r="E55" s="46"/>
      <c r="F55" s="46"/>
    </row>
    <row r="56" spans="2:6" ht="11.25">
      <c r="B56" s="46"/>
      <c r="D56" s="46"/>
      <c r="E56" s="46"/>
      <c r="F56" s="46"/>
    </row>
    <row r="57" spans="2:6" ht="11.25">
      <c r="B57" s="46"/>
      <c r="D57" s="46"/>
      <c r="E57" s="46"/>
      <c r="F57" s="46"/>
    </row>
    <row r="58" spans="2:6" ht="11.25">
      <c r="B58" s="46"/>
      <c r="D58" s="46"/>
      <c r="E58" s="46"/>
      <c r="F58" s="46"/>
    </row>
    <row r="59" spans="2:6" ht="11.25">
      <c r="B59" s="46"/>
      <c r="D59" s="46"/>
      <c r="E59" s="46"/>
      <c r="F59" s="46"/>
    </row>
    <row r="60" spans="2:6" ht="11.25">
      <c r="B60" s="46"/>
      <c r="D60" s="46"/>
      <c r="E60" s="46"/>
      <c r="F60" s="46"/>
    </row>
    <row r="61" spans="2:6" ht="11.25">
      <c r="B61" s="46"/>
      <c r="D61" s="46"/>
      <c r="E61" s="46"/>
      <c r="F61" s="46"/>
    </row>
    <row r="62" spans="2:6" ht="11.25">
      <c r="B62" s="46"/>
      <c r="D62" s="46"/>
      <c r="E62" s="46"/>
      <c r="F62" s="46"/>
    </row>
    <row r="63" spans="2:6" ht="11.25">
      <c r="B63" s="46"/>
      <c r="D63" s="46"/>
      <c r="E63" s="46"/>
      <c r="F63" s="46"/>
    </row>
    <row r="64" spans="2:6" ht="11.25">
      <c r="B64" s="46"/>
      <c r="D64" s="46"/>
      <c r="E64" s="46"/>
      <c r="F64" s="46"/>
    </row>
    <row r="65" spans="2:6" ht="11.25">
      <c r="B65" s="46"/>
      <c r="D65" s="46"/>
      <c r="E65" s="46"/>
      <c r="F65" s="46"/>
    </row>
    <row r="66" spans="2:6" ht="11.25">
      <c r="B66" s="46"/>
      <c r="D66" s="46"/>
      <c r="E66" s="46"/>
      <c r="F66" s="46"/>
    </row>
    <row r="67" spans="2:6" ht="11.25">
      <c r="B67" s="46"/>
      <c r="D67" s="46"/>
      <c r="E67" s="46"/>
      <c r="F67" s="46"/>
    </row>
    <row r="68" spans="2:6" ht="11.25">
      <c r="B68" s="46"/>
      <c r="D68" s="46"/>
      <c r="E68" s="46"/>
      <c r="F68" s="46"/>
    </row>
    <row r="69" spans="2:6" ht="11.25">
      <c r="B69" s="46"/>
      <c r="D69" s="46"/>
      <c r="E69" s="46"/>
      <c r="F69" s="46"/>
    </row>
    <row r="70" spans="2:6" ht="11.25">
      <c r="B70" s="46"/>
      <c r="D70" s="46"/>
      <c r="E70" s="46"/>
      <c r="F70" s="46"/>
    </row>
    <row r="71" spans="2:6" ht="11.25">
      <c r="B71" s="46"/>
      <c r="D71" s="46"/>
      <c r="E71" s="46"/>
      <c r="F71" s="46"/>
    </row>
    <row r="72" spans="2:6" ht="11.25">
      <c r="B72" s="46"/>
      <c r="D72" s="46"/>
      <c r="E72" s="46"/>
      <c r="F72" s="46"/>
    </row>
    <row r="73" spans="2:6" ht="11.25">
      <c r="B73" s="46"/>
      <c r="D73" s="46"/>
      <c r="E73" s="46"/>
      <c r="F73" s="46"/>
    </row>
    <row r="74" spans="2:6" ht="11.25">
      <c r="B74" s="46"/>
      <c r="D74" s="46"/>
      <c r="E74" s="46"/>
      <c r="F74" s="46"/>
    </row>
    <row r="75" spans="2:6" ht="11.25">
      <c r="B75" s="46"/>
      <c r="D75" s="46"/>
      <c r="E75" s="46"/>
      <c r="F75" s="46"/>
    </row>
    <row r="76" spans="2:6" ht="11.25">
      <c r="B76" s="46"/>
      <c r="D76" s="46"/>
      <c r="E76" s="46"/>
      <c r="F76" s="46"/>
    </row>
    <row r="77" spans="2:6" ht="11.25">
      <c r="B77" s="46"/>
      <c r="D77" s="46"/>
      <c r="E77" s="46"/>
      <c r="F77" s="46"/>
    </row>
    <row r="78" spans="2:6" ht="11.25">
      <c r="B78" s="46"/>
      <c r="D78" s="46"/>
      <c r="E78" s="46"/>
      <c r="F78" s="46"/>
    </row>
    <row r="79" spans="2:6" ht="11.25">
      <c r="B79" s="46"/>
      <c r="D79" s="46"/>
      <c r="E79" s="46"/>
      <c r="F79" s="46"/>
    </row>
    <row r="80" spans="2:6" ht="11.25">
      <c r="B80" s="46"/>
      <c r="D80" s="46"/>
      <c r="E80" s="46"/>
      <c r="F80" s="46"/>
    </row>
    <row r="81" spans="2:6" ht="11.25">
      <c r="B81" s="46"/>
      <c r="D81" s="46"/>
      <c r="E81" s="46"/>
      <c r="F81" s="46"/>
    </row>
    <row r="82" spans="2:6" ht="11.25">
      <c r="B82" s="46"/>
      <c r="D82" s="46"/>
      <c r="E82" s="46"/>
      <c r="F82" s="46"/>
    </row>
    <row r="83" spans="2:6" ht="11.25">
      <c r="B83" s="46"/>
      <c r="D83" s="46"/>
      <c r="E83" s="46"/>
      <c r="F83" s="46"/>
    </row>
    <row r="84" spans="2:6" ht="11.25">
      <c r="B84" s="46"/>
      <c r="D84" s="46"/>
      <c r="E84" s="46"/>
      <c r="F84" s="46"/>
    </row>
    <row r="85" spans="2:6" ht="11.25">
      <c r="B85" s="46"/>
      <c r="D85" s="46"/>
      <c r="E85" s="46"/>
      <c r="F85" s="46"/>
    </row>
    <row r="86" spans="2:6" ht="11.25">
      <c r="B86" s="46"/>
      <c r="D86" s="46"/>
      <c r="E86" s="46"/>
      <c r="F86" s="46"/>
    </row>
    <row r="87" spans="2:6" ht="11.25">
      <c r="B87" s="46"/>
      <c r="D87" s="46"/>
      <c r="E87" s="46"/>
      <c r="F87" s="46"/>
    </row>
    <row r="88" spans="2:6" ht="11.25">
      <c r="B88" s="46"/>
      <c r="D88" s="46"/>
      <c r="E88" s="46"/>
      <c r="F88" s="46"/>
    </row>
    <row r="89" spans="2:6" ht="11.25">
      <c r="B89" s="46"/>
      <c r="D89" s="46"/>
      <c r="E89" s="46"/>
      <c r="F89" s="46"/>
    </row>
    <row r="90" spans="2:6" ht="11.25">
      <c r="B90" s="46"/>
      <c r="D90" s="46"/>
      <c r="E90" s="46"/>
      <c r="F90" s="46"/>
    </row>
    <row r="91" spans="2:6" ht="11.25">
      <c r="B91" s="46"/>
      <c r="D91" s="46"/>
      <c r="E91" s="46"/>
      <c r="F91" s="46"/>
    </row>
    <row r="92" spans="2:6" ht="11.25">
      <c r="B92" s="46"/>
      <c r="D92" s="46"/>
      <c r="E92" s="46"/>
      <c r="F92" s="46"/>
    </row>
    <row r="93" spans="2:6" ht="11.25">
      <c r="B93" s="46"/>
      <c r="D93" s="46"/>
      <c r="E93" s="46"/>
      <c r="F93" s="46"/>
    </row>
    <row r="94" spans="2:6" ht="11.25">
      <c r="B94" s="46"/>
      <c r="D94" s="46"/>
      <c r="E94" s="46"/>
      <c r="F94" s="46"/>
    </row>
    <row r="95" spans="2:6" ht="11.25">
      <c r="B95" s="46"/>
      <c r="D95" s="46"/>
      <c r="E95" s="46"/>
      <c r="F95" s="46"/>
    </row>
    <row r="96" spans="2:6" ht="11.25">
      <c r="B96" s="46"/>
      <c r="D96" s="46"/>
      <c r="E96" s="46"/>
      <c r="F96" s="46"/>
    </row>
    <row r="97" spans="2:6" ht="11.25">
      <c r="B97" s="46"/>
      <c r="D97" s="46"/>
      <c r="E97" s="46"/>
      <c r="F97" s="46"/>
    </row>
    <row r="98" spans="2:6" ht="11.25">
      <c r="B98" s="46"/>
      <c r="D98" s="46"/>
      <c r="E98" s="46"/>
      <c r="F98" s="46"/>
    </row>
    <row r="99" spans="2:6" ht="11.25">
      <c r="B99" s="46"/>
      <c r="D99" s="46"/>
      <c r="E99" s="46"/>
      <c r="F99" s="46"/>
    </row>
    <row r="100" spans="2:6" ht="11.25">
      <c r="B100" s="46"/>
      <c r="D100" s="46"/>
      <c r="E100" s="46"/>
      <c r="F100" s="46"/>
    </row>
    <row r="101" spans="2:6" ht="11.25">
      <c r="B101" s="46"/>
      <c r="D101" s="46"/>
      <c r="E101" s="46"/>
      <c r="F101" s="46"/>
    </row>
    <row r="102" spans="2:6" ht="11.25">
      <c r="B102" s="46"/>
      <c r="D102" s="46"/>
      <c r="E102" s="46"/>
      <c r="F102" s="46"/>
    </row>
    <row r="103" spans="2:6" ht="11.25">
      <c r="B103" s="46"/>
      <c r="D103" s="46"/>
      <c r="E103" s="46"/>
      <c r="F103" s="46"/>
    </row>
    <row r="104" spans="2:6" ht="11.25">
      <c r="B104" s="46"/>
      <c r="D104" s="46"/>
      <c r="E104" s="46"/>
      <c r="F104" s="46"/>
    </row>
    <row r="105" spans="2:6" ht="11.25">
      <c r="B105" s="46"/>
      <c r="D105" s="46"/>
      <c r="E105" s="46"/>
      <c r="F105" s="46"/>
    </row>
    <row r="106" spans="2:6" ht="11.25">
      <c r="B106" s="46"/>
      <c r="D106" s="46"/>
      <c r="E106" s="46"/>
      <c r="F106" s="46"/>
    </row>
    <row r="107" spans="2:6" ht="11.25">
      <c r="B107" s="46"/>
      <c r="D107" s="46"/>
      <c r="E107" s="46"/>
      <c r="F107" s="46"/>
    </row>
    <row r="108" spans="2:6" ht="11.25">
      <c r="B108" s="46"/>
      <c r="D108" s="46"/>
      <c r="E108" s="46"/>
      <c r="F108" s="46"/>
    </row>
    <row r="109" spans="2:6" ht="11.25">
      <c r="B109" s="46"/>
      <c r="D109" s="46"/>
      <c r="E109" s="46"/>
      <c r="F109" s="46"/>
    </row>
    <row r="110" spans="2:6" ht="11.25">
      <c r="B110" s="46"/>
      <c r="D110" s="46"/>
      <c r="E110" s="46"/>
      <c r="F110" s="46"/>
    </row>
    <row r="111" spans="2:6" ht="11.25">
      <c r="B111" s="46"/>
      <c r="D111" s="46"/>
      <c r="E111" s="46"/>
      <c r="F111" s="46"/>
    </row>
    <row r="112" spans="2:6" ht="11.25">
      <c r="B112" s="46"/>
      <c r="D112" s="46"/>
      <c r="E112" s="46"/>
      <c r="F112" s="46"/>
    </row>
    <row r="113" spans="2:6" ht="11.25">
      <c r="B113" s="46"/>
      <c r="D113" s="46"/>
      <c r="E113" s="46"/>
      <c r="F113" s="46"/>
    </row>
    <row r="114" spans="2:6" ht="11.25">
      <c r="B114" s="46"/>
      <c r="D114" s="46"/>
      <c r="E114" s="46"/>
      <c r="F114" s="46"/>
    </row>
    <row r="115" spans="2:6" ht="11.25">
      <c r="B115" s="46"/>
      <c r="D115" s="46"/>
      <c r="E115" s="46"/>
      <c r="F115" s="46"/>
    </row>
    <row r="116" spans="2:6" ht="11.25">
      <c r="B116" s="46"/>
      <c r="D116" s="46"/>
      <c r="E116" s="46"/>
      <c r="F116" s="46"/>
    </row>
    <row r="117" spans="2:6" ht="11.25">
      <c r="B117" s="46"/>
      <c r="D117" s="46"/>
      <c r="E117" s="46"/>
      <c r="F117" s="46"/>
    </row>
    <row r="118" spans="2:6" ht="11.25">
      <c r="B118" s="46"/>
      <c r="D118" s="46"/>
      <c r="E118" s="46"/>
      <c r="F118" s="46"/>
    </row>
    <row r="119" spans="2:6" ht="11.25">
      <c r="B119" s="46"/>
      <c r="D119" s="46"/>
      <c r="E119" s="46"/>
      <c r="F119" s="46"/>
    </row>
    <row r="120" spans="2:6" ht="11.25">
      <c r="B120" s="46"/>
      <c r="D120" s="46"/>
      <c r="E120" s="46"/>
      <c r="F120" s="46"/>
    </row>
    <row r="121" spans="2:6" ht="11.25">
      <c r="B121" s="46"/>
      <c r="D121" s="46"/>
      <c r="E121" s="46"/>
      <c r="F121" s="46"/>
    </row>
    <row r="122" spans="2:6" ht="11.25">
      <c r="B122" s="46"/>
      <c r="D122" s="46"/>
      <c r="E122" s="46"/>
      <c r="F122" s="46"/>
    </row>
    <row r="123" spans="2:6" ht="11.25">
      <c r="B123" s="46"/>
      <c r="D123" s="46"/>
      <c r="E123" s="46"/>
      <c r="F123" s="46"/>
    </row>
    <row r="124" spans="2:6" ht="11.25">
      <c r="B124" s="46"/>
      <c r="D124" s="46"/>
      <c r="E124" s="46"/>
      <c r="F124" s="46"/>
    </row>
    <row r="125" spans="2:6" ht="11.25">
      <c r="B125" s="46"/>
      <c r="D125" s="46"/>
      <c r="E125" s="46"/>
      <c r="F125" s="46"/>
    </row>
    <row r="126" spans="2:6" ht="11.25">
      <c r="B126" s="46"/>
      <c r="D126" s="46"/>
      <c r="E126" s="46"/>
      <c r="F126" s="46"/>
    </row>
    <row r="127" spans="2:6" ht="11.25">
      <c r="B127" s="46"/>
      <c r="D127" s="46"/>
      <c r="E127" s="46"/>
      <c r="F127" s="46"/>
    </row>
    <row r="128" spans="2:6" ht="11.25">
      <c r="B128" s="46"/>
      <c r="D128" s="46"/>
      <c r="E128" s="46"/>
      <c r="F128" s="46"/>
    </row>
    <row r="129" spans="2:6" ht="11.25">
      <c r="B129" s="46"/>
      <c r="D129" s="46"/>
      <c r="E129" s="46"/>
      <c r="F129" s="46"/>
    </row>
    <row r="130" spans="2:6" ht="11.25">
      <c r="B130" s="46"/>
      <c r="D130" s="46"/>
      <c r="E130" s="46"/>
      <c r="F130" s="46"/>
    </row>
    <row r="131" spans="2:6" ht="11.25">
      <c r="B131" s="46"/>
      <c r="D131" s="46"/>
      <c r="E131" s="46"/>
      <c r="F131" s="46"/>
    </row>
    <row r="132" spans="2:6" ht="11.25">
      <c r="B132" s="46"/>
      <c r="D132" s="46"/>
      <c r="E132" s="46"/>
      <c r="F132" s="46"/>
    </row>
    <row r="133" spans="2:6" ht="11.25">
      <c r="B133" s="46"/>
      <c r="D133" s="46"/>
      <c r="E133" s="46"/>
      <c r="F133" s="46"/>
    </row>
    <row r="134" spans="2:6" ht="11.25">
      <c r="B134" s="46"/>
      <c r="D134" s="46"/>
      <c r="E134" s="46"/>
      <c r="F134" s="46"/>
    </row>
    <row r="135" spans="2:6" ht="11.25">
      <c r="B135" s="46"/>
      <c r="D135" s="46"/>
      <c r="E135" s="46"/>
      <c r="F135" s="46"/>
    </row>
    <row r="136" spans="2:6" ht="11.25">
      <c r="B136" s="46"/>
      <c r="D136" s="46"/>
      <c r="E136" s="46"/>
      <c r="F136" s="46"/>
    </row>
    <row r="137" spans="2:6" ht="11.25">
      <c r="B137" s="46"/>
      <c r="D137" s="46"/>
      <c r="E137" s="46"/>
      <c r="F137" s="46"/>
    </row>
    <row r="138" spans="2:6" ht="11.25">
      <c r="B138" s="46"/>
      <c r="D138" s="46"/>
      <c r="E138" s="46"/>
      <c r="F138" s="46"/>
    </row>
    <row r="139" spans="2:6" ht="11.25">
      <c r="B139" s="46"/>
      <c r="D139" s="46"/>
      <c r="E139" s="46"/>
      <c r="F139" s="46"/>
    </row>
    <row r="140" spans="2:6" ht="11.25">
      <c r="B140" s="46"/>
      <c r="D140" s="46"/>
      <c r="E140" s="46"/>
      <c r="F140" s="46"/>
    </row>
    <row r="141" spans="2:6" ht="11.25">
      <c r="B141" s="46"/>
      <c r="D141" s="46"/>
      <c r="E141" s="46"/>
      <c r="F141" s="46"/>
    </row>
    <row r="142" spans="2:6" ht="11.25">
      <c r="B142" s="46"/>
      <c r="D142" s="46"/>
      <c r="E142" s="46"/>
      <c r="F142" s="46"/>
    </row>
    <row r="143" spans="2:6" ht="11.25">
      <c r="B143" s="46"/>
      <c r="D143" s="46"/>
      <c r="E143" s="46"/>
      <c r="F143" s="46"/>
    </row>
    <row r="144" spans="2:6" ht="11.25">
      <c r="B144" s="46"/>
      <c r="D144" s="46"/>
      <c r="E144" s="46"/>
      <c r="F144" s="46"/>
    </row>
    <row r="145" spans="2:6" ht="11.25">
      <c r="B145" s="46"/>
      <c r="D145" s="46"/>
      <c r="E145" s="46"/>
      <c r="F145" s="46"/>
    </row>
    <row r="146" spans="2:6" ht="11.25">
      <c r="B146" s="46"/>
      <c r="D146" s="46"/>
      <c r="E146" s="46"/>
      <c r="F146" s="46"/>
    </row>
    <row r="147" spans="2:6" ht="11.25">
      <c r="B147" s="46"/>
      <c r="D147" s="46"/>
      <c r="E147" s="46"/>
      <c r="F147" s="46"/>
    </row>
    <row r="148" spans="2:6" ht="11.25">
      <c r="B148" s="46"/>
      <c r="D148" s="46"/>
      <c r="E148" s="46"/>
      <c r="F148" s="46"/>
    </row>
    <row r="149" spans="2:6" ht="11.25">
      <c r="B149" s="46"/>
      <c r="D149" s="46"/>
      <c r="E149" s="46"/>
      <c r="F149" s="46"/>
    </row>
    <row r="150" spans="2:6" ht="11.25">
      <c r="B150" s="46"/>
      <c r="D150" s="46"/>
      <c r="E150" s="46"/>
      <c r="F150" s="46"/>
    </row>
    <row r="151" spans="2:6" ht="11.25">
      <c r="B151" s="46"/>
      <c r="D151" s="46"/>
      <c r="E151" s="46"/>
      <c r="F151" s="46"/>
    </row>
    <row r="152" spans="2:6" ht="11.25">
      <c r="B152" s="46"/>
      <c r="D152" s="46"/>
      <c r="E152" s="46"/>
      <c r="F152" s="46"/>
    </row>
    <row r="153" spans="2:6" ht="11.25">
      <c r="B153" s="46"/>
      <c r="D153" s="46"/>
      <c r="E153" s="46"/>
      <c r="F153" s="46"/>
    </row>
    <row r="154" spans="2:6" ht="11.25">
      <c r="B154" s="46"/>
      <c r="D154" s="46"/>
      <c r="E154" s="46"/>
      <c r="F154" s="46"/>
    </row>
    <row r="155" spans="2:6" ht="11.25">
      <c r="B155" s="46"/>
      <c r="D155" s="46"/>
      <c r="E155" s="46"/>
      <c r="F155" s="46"/>
    </row>
    <row r="156" spans="2:6" ht="11.25">
      <c r="B156" s="46"/>
      <c r="D156" s="46"/>
      <c r="E156" s="46"/>
      <c r="F156" s="46"/>
    </row>
    <row r="157" spans="2:6" ht="11.25">
      <c r="B157" s="46"/>
      <c r="D157" s="46"/>
      <c r="E157" s="46"/>
      <c r="F157" s="46"/>
    </row>
    <row r="158" spans="2:6" ht="11.25">
      <c r="B158" s="46"/>
      <c r="D158" s="46"/>
      <c r="E158" s="46"/>
      <c r="F158" s="46"/>
    </row>
    <row r="159" spans="2:6" ht="11.25">
      <c r="B159" s="46"/>
      <c r="D159" s="46"/>
      <c r="E159" s="46"/>
      <c r="F159" s="46"/>
    </row>
    <row r="160" spans="2:6" ht="11.25">
      <c r="B160" s="46"/>
      <c r="D160" s="46"/>
      <c r="E160" s="46"/>
      <c r="F160" s="46"/>
    </row>
    <row r="161" spans="2:6" ht="11.25">
      <c r="B161" s="46"/>
      <c r="D161" s="46"/>
      <c r="E161" s="46"/>
      <c r="F161" s="46"/>
    </row>
    <row r="162" spans="2:6" ht="11.25">
      <c r="B162" s="46"/>
      <c r="D162" s="46"/>
      <c r="E162" s="46"/>
      <c r="F162" s="46"/>
    </row>
    <row r="163" spans="2:6" ht="11.25">
      <c r="B163" s="46"/>
      <c r="D163" s="46"/>
      <c r="E163" s="46"/>
      <c r="F163" s="46"/>
    </row>
    <row r="164" spans="2:6" ht="11.25">
      <c r="B164" s="46"/>
      <c r="D164" s="46"/>
      <c r="E164" s="46"/>
      <c r="F164" s="46"/>
    </row>
    <row r="165" spans="2:6" ht="11.25">
      <c r="B165" s="46"/>
      <c r="D165" s="46"/>
      <c r="E165" s="46"/>
      <c r="F165" s="46"/>
    </row>
    <row r="166" spans="2:6" ht="11.25">
      <c r="B166" s="46"/>
      <c r="D166" s="46"/>
      <c r="E166" s="46"/>
      <c r="F166" s="46"/>
    </row>
    <row r="167" spans="2:6" ht="11.25">
      <c r="B167" s="46"/>
      <c r="D167" s="46"/>
      <c r="E167" s="46"/>
      <c r="F167" s="46"/>
    </row>
    <row r="168" spans="2:6" ht="11.25">
      <c r="B168" s="46"/>
      <c r="D168" s="46"/>
      <c r="E168" s="46"/>
      <c r="F168" s="46"/>
    </row>
    <row r="169" spans="2:6" ht="11.25">
      <c r="B169" s="46"/>
      <c r="D169" s="46"/>
      <c r="E169" s="46"/>
      <c r="F169" s="46"/>
    </row>
    <row r="170" spans="2:6" ht="11.25">
      <c r="B170" s="46"/>
      <c r="D170" s="46"/>
      <c r="E170" s="46"/>
      <c r="F170" s="46"/>
    </row>
    <row r="171" spans="2:6" ht="11.25">
      <c r="B171" s="46"/>
      <c r="D171" s="46"/>
      <c r="E171" s="46"/>
      <c r="F171" s="46"/>
    </row>
    <row r="172" spans="2:6" ht="11.25">
      <c r="B172" s="46"/>
      <c r="D172" s="46"/>
      <c r="E172" s="46"/>
      <c r="F172" s="46"/>
    </row>
    <row r="173" spans="2:6" ht="11.25">
      <c r="B173" s="46"/>
      <c r="D173" s="46"/>
      <c r="E173" s="46"/>
      <c r="F173" s="46"/>
    </row>
    <row r="174" spans="2:6" ht="11.25">
      <c r="B174" s="46"/>
      <c r="D174" s="46"/>
      <c r="E174" s="46"/>
      <c r="F174" s="46"/>
    </row>
    <row r="175" spans="2:6" ht="11.25">
      <c r="B175" s="46"/>
      <c r="D175" s="46"/>
      <c r="E175" s="46"/>
      <c r="F175" s="46"/>
    </row>
    <row r="176" spans="2:6" ht="11.25">
      <c r="B176" s="46"/>
      <c r="D176" s="46"/>
      <c r="E176" s="46"/>
      <c r="F176" s="46"/>
    </row>
    <row r="177" spans="2:6" ht="11.25">
      <c r="B177" s="46"/>
      <c r="D177" s="46"/>
      <c r="E177" s="46"/>
      <c r="F177" s="46"/>
    </row>
    <row r="178" spans="2:6" ht="11.25">
      <c r="B178" s="46"/>
      <c r="D178" s="46"/>
      <c r="E178" s="46"/>
      <c r="F178" s="46"/>
    </row>
    <row r="179" spans="2:6" ht="11.25">
      <c r="B179" s="46"/>
      <c r="D179" s="46"/>
      <c r="E179" s="46"/>
      <c r="F179" s="46"/>
    </row>
    <row r="180" spans="2:6" ht="11.25">
      <c r="B180" s="46"/>
      <c r="D180" s="46"/>
      <c r="E180" s="46"/>
      <c r="F180" s="46"/>
    </row>
    <row r="181" spans="2:6" ht="11.25">
      <c r="B181" s="46"/>
      <c r="D181" s="46"/>
      <c r="E181" s="46"/>
      <c r="F181" s="46"/>
    </row>
    <row r="182" spans="2:6" ht="11.25">
      <c r="B182" s="46"/>
      <c r="D182" s="46"/>
      <c r="E182" s="46"/>
      <c r="F182" s="46"/>
    </row>
    <row r="183" spans="2:6" ht="11.25">
      <c r="B183" s="46"/>
      <c r="D183" s="46"/>
      <c r="E183" s="46"/>
      <c r="F183" s="46"/>
    </row>
    <row r="184" spans="2:6" ht="11.25">
      <c r="B184" s="46"/>
      <c r="D184" s="46"/>
      <c r="E184" s="46"/>
      <c r="F184" s="46"/>
    </row>
    <row r="185" spans="2:6" ht="11.25">
      <c r="B185" s="46"/>
      <c r="D185" s="46"/>
      <c r="E185" s="46"/>
      <c r="F185" s="46"/>
    </row>
    <row r="186" spans="2:6" ht="11.25">
      <c r="B186" s="46"/>
      <c r="D186" s="46"/>
      <c r="E186" s="46"/>
      <c r="F186" s="46"/>
    </row>
    <row r="187" spans="2:6" ht="11.25">
      <c r="B187" s="46"/>
      <c r="D187" s="46"/>
      <c r="E187" s="46"/>
      <c r="F187" s="46"/>
    </row>
    <row r="188" spans="2:6" ht="11.25">
      <c r="B188" s="46"/>
      <c r="D188" s="46"/>
      <c r="E188" s="46"/>
      <c r="F188" s="46"/>
    </row>
    <row r="189" spans="2:6" ht="11.25">
      <c r="B189" s="46"/>
      <c r="D189" s="46"/>
      <c r="E189" s="46"/>
      <c r="F189" s="46"/>
    </row>
    <row r="190" spans="2:6" ht="11.25">
      <c r="B190" s="46"/>
      <c r="D190" s="46"/>
      <c r="E190" s="46"/>
      <c r="F190" s="46"/>
    </row>
    <row r="191" spans="2:6" ht="11.25">
      <c r="B191" s="46"/>
      <c r="D191" s="46"/>
      <c r="E191" s="46"/>
      <c r="F191" s="46"/>
    </row>
    <row r="192" spans="2:6" ht="11.25">
      <c r="B192" s="46"/>
      <c r="D192" s="46"/>
      <c r="E192" s="46"/>
      <c r="F192" s="46"/>
    </row>
    <row r="193" spans="2:6" ht="11.25">
      <c r="B193" s="46"/>
      <c r="D193" s="46"/>
      <c r="E193" s="46"/>
      <c r="F193" s="46"/>
    </row>
    <row r="194" spans="2:6" ht="11.25">
      <c r="B194" s="46"/>
      <c r="D194" s="46"/>
      <c r="E194" s="46"/>
      <c r="F194" s="46"/>
    </row>
    <row r="195" spans="2:6" ht="11.25">
      <c r="B195" s="46"/>
      <c r="D195" s="46"/>
      <c r="E195" s="46"/>
      <c r="F195" s="46"/>
    </row>
    <row r="196" spans="2:6" ht="11.25">
      <c r="B196" s="46"/>
      <c r="D196" s="46"/>
      <c r="E196" s="46"/>
      <c r="F196" s="46"/>
    </row>
    <row r="197" spans="2:6" ht="11.25">
      <c r="B197" s="46"/>
      <c r="D197" s="46"/>
      <c r="E197" s="46"/>
      <c r="F197" s="46"/>
    </row>
    <row r="198" spans="2:6" ht="11.25">
      <c r="B198" s="46"/>
      <c r="D198" s="46"/>
      <c r="E198" s="46"/>
      <c r="F198" s="46"/>
    </row>
    <row r="199" spans="2:6" ht="11.25">
      <c r="B199" s="46"/>
      <c r="D199" s="46"/>
      <c r="E199" s="46"/>
      <c r="F199" s="46"/>
    </row>
    <row r="200" spans="2:6" ht="11.25">
      <c r="B200" s="46"/>
      <c r="D200" s="46"/>
      <c r="E200" s="46"/>
      <c r="F200" s="46"/>
    </row>
    <row r="201" spans="2:6" ht="11.25">
      <c r="B201" s="46"/>
      <c r="D201" s="46"/>
      <c r="E201" s="46"/>
      <c r="F201" s="46"/>
    </row>
    <row r="202" spans="2:6" ht="11.25">
      <c r="B202" s="46"/>
      <c r="D202" s="46"/>
      <c r="E202" s="46"/>
      <c r="F202" s="46"/>
    </row>
    <row r="203" spans="2:6" ht="11.25">
      <c r="B203" s="46"/>
      <c r="D203" s="46"/>
      <c r="E203" s="46"/>
      <c r="F203" s="46"/>
    </row>
    <row r="204" spans="2:6" ht="11.25">
      <c r="B204" s="46"/>
      <c r="D204" s="46"/>
      <c r="E204" s="46"/>
      <c r="F204" s="46"/>
    </row>
    <row r="205" spans="2:6" ht="11.25">
      <c r="B205" s="46"/>
      <c r="D205" s="46"/>
      <c r="E205" s="46"/>
      <c r="F205" s="46"/>
    </row>
    <row r="206" spans="2:6" ht="11.25">
      <c r="B206" s="46"/>
      <c r="D206" s="46"/>
      <c r="E206" s="46"/>
      <c r="F206" s="46"/>
    </row>
    <row r="207" spans="2:6" ht="11.25">
      <c r="B207" s="46"/>
      <c r="D207" s="46"/>
      <c r="E207" s="46"/>
      <c r="F207" s="46"/>
    </row>
    <row r="208" spans="2:6" ht="11.25">
      <c r="B208" s="46"/>
      <c r="D208" s="46"/>
      <c r="E208" s="46"/>
      <c r="F208" s="46"/>
    </row>
    <row r="209" spans="2:6" ht="11.25">
      <c r="B209" s="46"/>
      <c r="D209" s="46"/>
      <c r="E209" s="46"/>
      <c r="F209" s="46"/>
    </row>
    <row r="210" spans="2:6" ht="11.25">
      <c r="B210" s="46"/>
      <c r="D210" s="46"/>
      <c r="E210" s="46"/>
      <c r="F210" s="46"/>
    </row>
    <row r="211" spans="2:6" ht="11.25">
      <c r="B211" s="46"/>
      <c r="D211" s="46"/>
      <c r="E211" s="46"/>
      <c r="F211" s="46"/>
    </row>
    <row r="212" spans="2:6" ht="11.25">
      <c r="B212" s="46"/>
      <c r="D212" s="46"/>
      <c r="E212" s="46"/>
      <c r="F212" s="46"/>
    </row>
    <row r="213" spans="2:6" ht="11.25">
      <c r="B213" s="46"/>
      <c r="D213" s="46"/>
      <c r="E213" s="46"/>
      <c r="F213" s="46"/>
    </row>
    <row r="214" spans="2:6" ht="11.25">
      <c r="B214" s="46"/>
      <c r="D214" s="46"/>
      <c r="E214" s="46"/>
      <c r="F214" s="46"/>
    </row>
    <row r="215" spans="2:6" ht="11.25">
      <c r="B215" s="46"/>
      <c r="D215" s="46"/>
      <c r="E215" s="46"/>
      <c r="F215" s="46"/>
    </row>
    <row r="216" spans="2:6" ht="11.25">
      <c r="B216" s="46"/>
      <c r="D216" s="46"/>
      <c r="E216" s="46"/>
      <c r="F216" s="46"/>
    </row>
    <row r="217" spans="2:6" ht="11.25">
      <c r="B217" s="46"/>
      <c r="D217" s="46"/>
      <c r="E217" s="46"/>
      <c r="F217" s="46"/>
    </row>
    <row r="218" spans="2:6" ht="11.25">
      <c r="B218" s="46"/>
      <c r="D218" s="46"/>
      <c r="E218" s="46"/>
      <c r="F218" s="46"/>
    </row>
    <row r="219" spans="2:6" ht="11.25">
      <c r="B219" s="46"/>
      <c r="D219" s="46"/>
      <c r="E219" s="46"/>
      <c r="F219" s="46"/>
    </row>
    <row r="220" spans="2:6" ht="11.25">
      <c r="B220" s="46"/>
      <c r="D220" s="46"/>
      <c r="E220" s="46"/>
      <c r="F220" s="46"/>
    </row>
    <row r="221" spans="2:6" ht="11.25">
      <c r="B221" s="46"/>
      <c r="D221" s="46"/>
      <c r="E221" s="46"/>
      <c r="F221" s="46"/>
    </row>
    <row r="222" spans="2:6" ht="11.25">
      <c r="B222" s="46"/>
      <c r="D222" s="46"/>
      <c r="E222" s="46"/>
      <c r="F222" s="46"/>
    </row>
    <row r="223" spans="2:6" ht="11.25">
      <c r="B223" s="46"/>
      <c r="D223" s="46"/>
      <c r="E223" s="46"/>
      <c r="F223" s="46"/>
    </row>
    <row r="224" spans="2:6" ht="11.25">
      <c r="B224" s="46"/>
      <c r="D224" s="46"/>
      <c r="E224" s="46"/>
      <c r="F224" s="46"/>
    </row>
    <row r="225" spans="2:6" ht="11.25">
      <c r="B225" s="46"/>
      <c r="D225" s="46"/>
      <c r="E225" s="46"/>
      <c r="F225" s="46"/>
    </row>
    <row r="226" spans="2:6" ht="11.25">
      <c r="B226" s="46"/>
      <c r="D226" s="46"/>
      <c r="E226" s="46"/>
      <c r="F226" s="46"/>
    </row>
    <row r="227" spans="2:6" ht="11.25">
      <c r="B227" s="46"/>
      <c r="D227" s="46"/>
      <c r="E227" s="46"/>
      <c r="F227" s="46"/>
    </row>
    <row r="228" spans="2:6" ht="11.25">
      <c r="B228" s="46"/>
      <c r="D228" s="46"/>
      <c r="E228" s="46"/>
      <c r="F228" s="46"/>
    </row>
    <row r="229" spans="2:6" ht="11.25">
      <c r="B229" s="46"/>
      <c r="D229" s="46"/>
      <c r="E229" s="46"/>
      <c r="F229" s="46"/>
    </row>
    <row r="230" spans="2:6" ht="11.25">
      <c r="B230" s="46"/>
      <c r="D230" s="46"/>
      <c r="E230" s="46"/>
      <c r="F230" s="46"/>
    </row>
    <row r="231" spans="2:6" ht="11.25">
      <c r="B231" s="46"/>
      <c r="D231" s="46"/>
      <c r="E231" s="46"/>
      <c r="F231" s="46"/>
    </row>
    <row r="232" spans="2:6" ht="11.25">
      <c r="B232" s="46"/>
      <c r="D232" s="46"/>
      <c r="E232" s="46"/>
      <c r="F232" s="46"/>
    </row>
    <row r="233" spans="2:6" ht="11.25">
      <c r="B233" s="46"/>
      <c r="D233" s="46"/>
      <c r="E233" s="46"/>
      <c r="F233" s="46"/>
    </row>
    <row r="234" spans="2:6" ht="11.25">
      <c r="B234" s="46"/>
      <c r="D234" s="46"/>
      <c r="E234" s="46"/>
      <c r="F234" s="46"/>
    </row>
    <row r="235" spans="2:6" ht="11.25">
      <c r="B235" s="46"/>
      <c r="D235" s="46"/>
      <c r="E235" s="46"/>
      <c r="F235" s="46"/>
    </row>
    <row r="236" spans="2:6" ht="11.25">
      <c r="B236" s="46"/>
      <c r="D236" s="46"/>
      <c r="E236" s="46"/>
      <c r="F236" s="46"/>
    </row>
    <row r="237" spans="2:6" ht="11.25">
      <c r="B237" s="46"/>
      <c r="D237" s="46"/>
      <c r="E237" s="46"/>
      <c r="F237" s="46"/>
    </row>
    <row r="238" spans="2:6" ht="11.25">
      <c r="B238" s="46"/>
      <c r="D238" s="46"/>
      <c r="E238" s="46"/>
      <c r="F238" s="46"/>
    </row>
    <row r="239" spans="2:6" ht="11.25">
      <c r="B239" s="46"/>
      <c r="D239" s="46"/>
      <c r="E239" s="46"/>
      <c r="F239" s="46"/>
    </row>
    <row r="240" spans="2:6" ht="11.25">
      <c r="B240" s="46"/>
      <c r="D240" s="46"/>
      <c r="E240" s="46"/>
      <c r="F240" s="46"/>
    </row>
    <row r="241" spans="2:6" ht="11.25">
      <c r="B241" s="46"/>
      <c r="D241" s="46"/>
      <c r="E241" s="46"/>
      <c r="F241" s="46"/>
    </row>
    <row r="242" spans="2:6" ht="11.25">
      <c r="B242" s="46"/>
      <c r="D242" s="46"/>
      <c r="E242" s="46"/>
      <c r="F242" s="46"/>
    </row>
    <row r="243" spans="2:6" ht="11.25">
      <c r="B243" s="46"/>
      <c r="D243" s="46"/>
      <c r="E243" s="46"/>
      <c r="F243" s="46"/>
    </row>
    <row r="244" spans="2:6" ht="11.25">
      <c r="B244" s="46"/>
      <c r="D244" s="46"/>
      <c r="E244" s="46"/>
      <c r="F244" s="46"/>
    </row>
    <row r="245" spans="2:6" ht="11.25">
      <c r="B245" s="46"/>
      <c r="D245" s="46"/>
      <c r="E245" s="46"/>
      <c r="F245" s="46"/>
    </row>
    <row r="246" spans="2:6" ht="11.25">
      <c r="B246" s="46"/>
      <c r="D246" s="46"/>
      <c r="E246" s="46"/>
      <c r="F246" s="46"/>
    </row>
    <row r="247" spans="2:6" ht="11.25">
      <c r="B247" s="46"/>
      <c r="D247" s="46"/>
      <c r="E247" s="46"/>
      <c r="F247" s="46"/>
    </row>
    <row r="248" spans="2:6" ht="11.25">
      <c r="B248" s="46"/>
      <c r="D248" s="46"/>
      <c r="E248" s="46"/>
      <c r="F248" s="46"/>
    </row>
    <row r="249" spans="2:6" ht="11.25">
      <c r="B249" s="46"/>
      <c r="D249" s="46"/>
      <c r="E249" s="46"/>
      <c r="F249" s="46"/>
    </row>
    <row r="250" spans="2:6" ht="11.25">
      <c r="B250" s="46"/>
      <c r="D250" s="46"/>
      <c r="E250" s="46"/>
      <c r="F250" s="46"/>
    </row>
    <row r="251" spans="2:6" ht="11.25">
      <c r="B251" s="46"/>
      <c r="D251" s="46"/>
      <c r="E251" s="46"/>
      <c r="F251" s="46"/>
    </row>
    <row r="252" spans="2:6" ht="11.25">
      <c r="B252" s="46"/>
      <c r="D252" s="46"/>
      <c r="E252" s="46"/>
      <c r="F252" s="46"/>
    </row>
    <row r="253" spans="2:6" ht="11.25">
      <c r="B253" s="46"/>
      <c r="D253" s="46"/>
      <c r="E253" s="46"/>
      <c r="F253" s="46"/>
    </row>
    <row r="254" spans="2:6" ht="11.25">
      <c r="B254" s="46"/>
      <c r="D254" s="46"/>
      <c r="E254" s="46"/>
      <c r="F254" s="46"/>
    </row>
    <row r="255" spans="2:6" ht="11.25">
      <c r="B255" s="46"/>
      <c r="D255" s="46"/>
      <c r="E255" s="46"/>
      <c r="F255" s="46"/>
    </row>
    <row r="256" spans="2:6" ht="11.25">
      <c r="B256" s="46"/>
      <c r="D256" s="46"/>
      <c r="E256" s="46"/>
      <c r="F256" s="46"/>
    </row>
    <row r="257" spans="2:6" ht="11.25">
      <c r="B257" s="46"/>
      <c r="D257" s="46"/>
      <c r="E257" s="46"/>
      <c r="F257" s="46"/>
    </row>
    <row r="258" spans="2:6" ht="11.25">
      <c r="B258" s="46"/>
      <c r="D258" s="46"/>
      <c r="E258" s="46"/>
      <c r="F258" s="46"/>
    </row>
    <row r="259" spans="2:6" ht="11.25">
      <c r="B259" s="46"/>
      <c r="D259" s="46"/>
      <c r="E259" s="46"/>
      <c r="F259" s="46"/>
    </row>
    <row r="260" spans="2:6" ht="11.25">
      <c r="B260" s="46"/>
      <c r="D260" s="46"/>
      <c r="E260" s="46"/>
      <c r="F260" s="46"/>
    </row>
    <row r="261" spans="2:6" ht="11.25">
      <c r="B261" s="46"/>
      <c r="D261" s="46"/>
      <c r="E261" s="46"/>
      <c r="F261" s="46"/>
    </row>
    <row r="262" spans="2:6" ht="11.25">
      <c r="B262" s="46"/>
      <c r="D262" s="46"/>
      <c r="E262" s="46"/>
      <c r="F262" s="46"/>
    </row>
    <row r="263" spans="2:6" ht="11.25">
      <c r="B263" s="46"/>
      <c r="D263" s="46"/>
      <c r="E263" s="46"/>
      <c r="F263" s="46"/>
    </row>
    <row r="264" spans="2:6" ht="11.25">
      <c r="B264" s="46"/>
      <c r="D264" s="46"/>
      <c r="E264" s="46"/>
      <c r="F264" s="46"/>
    </row>
    <row r="265" spans="2:6" ht="11.25">
      <c r="B265" s="46"/>
      <c r="D265" s="46"/>
      <c r="E265" s="46"/>
      <c r="F265" s="46"/>
    </row>
    <row r="266" spans="2:6" ht="11.25">
      <c r="B266" s="46"/>
      <c r="D266" s="46"/>
      <c r="E266" s="46"/>
      <c r="F266" s="46"/>
    </row>
    <row r="267" spans="2:6" ht="11.25">
      <c r="B267" s="46"/>
      <c r="D267" s="46"/>
      <c r="E267" s="46"/>
      <c r="F267" s="46"/>
    </row>
    <row r="268" spans="2:6" ht="11.25">
      <c r="B268" s="46"/>
      <c r="D268" s="46"/>
      <c r="E268" s="46"/>
      <c r="F268" s="46"/>
    </row>
    <row r="269" spans="2:6" ht="11.25">
      <c r="B269" s="46"/>
      <c r="D269" s="46"/>
      <c r="E269" s="46"/>
      <c r="F269" s="46"/>
    </row>
    <row r="270" spans="2:6" ht="11.25">
      <c r="B270" s="46"/>
      <c r="D270" s="46"/>
      <c r="E270" s="46"/>
      <c r="F270" s="46"/>
    </row>
    <row r="271" spans="2:6" ht="11.25">
      <c r="B271" s="46"/>
      <c r="D271" s="46"/>
      <c r="E271" s="46"/>
      <c r="F271" s="46"/>
    </row>
    <row r="272" spans="2:6" ht="11.25">
      <c r="B272" s="46"/>
      <c r="D272" s="46"/>
      <c r="E272" s="46"/>
      <c r="F272" s="46"/>
    </row>
    <row r="273" spans="2:6" ht="11.25">
      <c r="B273" s="46"/>
      <c r="D273" s="46"/>
      <c r="E273" s="46"/>
      <c r="F273" s="46"/>
    </row>
    <row r="274" spans="2:6" ht="11.25">
      <c r="B274" s="46"/>
      <c r="D274" s="46"/>
      <c r="E274" s="46"/>
      <c r="F274" s="46"/>
    </row>
    <row r="275" spans="2:6" ht="11.25">
      <c r="B275" s="46"/>
      <c r="D275" s="46"/>
      <c r="E275" s="46"/>
      <c r="F275" s="46"/>
    </row>
    <row r="276" spans="2:6" ht="11.25">
      <c r="B276" s="46"/>
      <c r="D276" s="46"/>
      <c r="E276" s="46"/>
      <c r="F276" s="46"/>
    </row>
    <row r="277" spans="2:6" ht="11.25">
      <c r="B277" s="46"/>
      <c r="D277" s="46"/>
      <c r="E277" s="46"/>
      <c r="F277" s="46"/>
    </row>
    <row r="278" spans="2:6" ht="11.25">
      <c r="B278" s="46"/>
      <c r="D278" s="46"/>
      <c r="E278" s="46"/>
      <c r="F278" s="46"/>
    </row>
    <row r="279" spans="2:6" ht="11.25">
      <c r="B279" s="46"/>
      <c r="D279" s="46"/>
      <c r="E279" s="46"/>
      <c r="F279" s="46"/>
    </row>
    <row r="280" spans="2:6" ht="11.25">
      <c r="B280" s="46"/>
      <c r="D280" s="46"/>
      <c r="E280" s="46"/>
      <c r="F280" s="46"/>
    </row>
    <row r="281" spans="2:6" ht="11.25">
      <c r="B281" s="46"/>
      <c r="D281" s="46"/>
      <c r="E281" s="46"/>
      <c r="F281" s="46"/>
    </row>
    <row r="282" spans="2:6" ht="11.25">
      <c r="B282" s="46"/>
      <c r="D282" s="46"/>
      <c r="E282" s="46"/>
      <c r="F282" s="46"/>
    </row>
    <row r="283" spans="2:6" ht="11.25">
      <c r="B283" s="46"/>
      <c r="D283" s="46"/>
      <c r="E283" s="46"/>
      <c r="F283" s="46"/>
    </row>
    <row r="284" spans="2:6" ht="11.25">
      <c r="B284" s="46"/>
      <c r="D284" s="46"/>
      <c r="E284" s="46"/>
      <c r="F284" s="46"/>
    </row>
    <row r="285" spans="2:6" ht="11.25">
      <c r="B285" s="46"/>
      <c r="D285" s="46"/>
      <c r="E285" s="46"/>
      <c r="F285" s="46"/>
    </row>
    <row r="286" spans="2:6" ht="11.25">
      <c r="B286" s="46"/>
      <c r="D286" s="46"/>
      <c r="E286" s="46"/>
      <c r="F286" s="46"/>
    </row>
    <row r="287" spans="2:6" ht="11.25">
      <c r="B287" s="46"/>
      <c r="D287" s="46"/>
      <c r="E287" s="46"/>
      <c r="F287" s="46"/>
    </row>
    <row r="288" spans="2:6" ht="11.25">
      <c r="B288" s="46"/>
      <c r="D288" s="46"/>
      <c r="E288" s="46"/>
      <c r="F288" s="46"/>
    </row>
    <row r="289" spans="2:6" ht="11.25">
      <c r="B289" s="46"/>
      <c r="D289" s="46"/>
      <c r="E289" s="46"/>
      <c r="F289" s="46"/>
    </row>
    <row r="290" spans="2:6" ht="11.25">
      <c r="B290" s="46"/>
      <c r="D290" s="46"/>
      <c r="E290" s="46"/>
      <c r="F290" s="46"/>
    </row>
    <row r="291" spans="2:6" ht="11.25">
      <c r="B291" s="46"/>
      <c r="D291" s="46"/>
      <c r="E291" s="46"/>
      <c r="F291" s="46"/>
    </row>
    <row r="292" spans="2:6" ht="11.25">
      <c r="B292" s="46"/>
      <c r="D292" s="46"/>
      <c r="E292" s="46"/>
      <c r="F292" s="46"/>
    </row>
    <row r="293" spans="2:6" ht="11.25">
      <c r="B293" s="46"/>
      <c r="D293" s="46"/>
      <c r="E293" s="46"/>
      <c r="F293" s="46"/>
    </row>
    <row r="294" spans="2:6" ht="11.25">
      <c r="B294" s="46"/>
      <c r="D294" s="46"/>
      <c r="E294" s="46"/>
      <c r="F294" s="46"/>
    </row>
    <row r="295" spans="2:6" ht="11.25">
      <c r="B295" s="46"/>
      <c r="D295" s="46"/>
      <c r="E295" s="46"/>
      <c r="F295" s="46"/>
    </row>
    <row r="296" spans="2:6" ht="11.25">
      <c r="B296" s="46"/>
      <c r="D296" s="46"/>
      <c r="E296" s="46"/>
      <c r="F296" s="46"/>
    </row>
    <row r="297" spans="2:6" ht="11.25">
      <c r="B297" s="46"/>
      <c r="D297" s="46"/>
      <c r="E297" s="46"/>
      <c r="F297" s="46"/>
    </row>
    <row r="298" spans="2:6" ht="11.25">
      <c r="B298" s="46"/>
      <c r="D298" s="46"/>
      <c r="E298" s="46"/>
      <c r="F298" s="46"/>
    </row>
    <row r="299" spans="2:6" ht="11.25">
      <c r="B299" s="46"/>
      <c r="D299" s="46"/>
      <c r="E299" s="46"/>
      <c r="F299" s="46"/>
    </row>
    <row r="300" spans="2:6" ht="11.25">
      <c r="B300" s="46"/>
      <c r="D300" s="46"/>
      <c r="E300" s="46"/>
      <c r="F300" s="46"/>
    </row>
    <row r="301" spans="2:6" ht="11.25">
      <c r="B301" s="46"/>
      <c r="D301" s="46"/>
      <c r="E301" s="46"/>
      <c r="F301" s="46"/>
    </row>
    <row r="302" spans="2:6" ht="11.25">
      <c r="B302" s="46"/>
      <c r="D302" s="46"/>
      <c r="E302" s="46"/>
      <c r="F302" s="46"/>
    </row>
    <row r="303" spans="2:6" ht="11.25">
      <c r="B303" s="46"/>
      <c r="D303" s="46"/>
      <c r="E303" s="46"/>
      <c r="F303" s="46"/>
    </row>
    <row r="304" spans="2:6" ht="11.25">
      <c r="B304" s="46"/>
      <c r="D304" s="46"/>
      <c r="E304" s="46"/>
      <c r="F304" s="46"/>
    </row>
    <row r="305" spans="2:6" ht="11.25">
      <c r="B305" s="46"/>
      <c r="D305" s="46"/>
      <c r="E305" s="46"/>
      <c r="F305" s="46"/>
    </row>
    <row r="306" spans="2:6" ht="11.25">
      <c r="B306" s="46"/>
      <c r="D306" s="46"/>
      <c r="E306" s="46"/>
      <c r="F306" s="46"/>
    </row>
    <row r="307" spans="2:6" ht="11.25">
      <c r="B307" s="46"/>
      <c r="D307" s="46"/>
      <c r="E307" s="46"/>
      <c r="F307" s="46"/>
    </row>
    <row r="308" spans="2:6" ht="11.25">
      <c r="B308" s="46"/>
      <c r="D308" s="46"/>
      <c r="E308" s="46"/>
      <c r="F308" s="46"/>
    </row>
    <row r="309" spans="2:6" ht="11.25">
      <c r="B309" s="46"/>
      <c r="D309" s="46"/>
      <c r="E309" s="46"/>
      <c r="F309" s="46"/>
    </row>
    <row r="310" spans="2:6" ht="11.25">
      <c r="B310" s="46"/>
      <c r="D310" s="46"/>
      <c r="E310" s="46"/>
      <c r="F310" s="46"/>
    </row>
    <row r="311" spans="2:6" ht="11.25">
      <c r="B311" s="46"/>
      <c r="D311" s="46"/>
      <c r="E311" s="46"/>
      <c r="F311" s="46"/>
    </row>
    <row r="312" spans="2:6" ht="11.25">
      <c r="B312" s="46"/>
      <c r="D312" s="46"/>
      <c r="E312" s="46"/>
      <c r="F312" s="46"/>
    </row>
    <row r="313" spans="2:6" ht="11.25">
      <c r="B313" s="46"/>
      <c r="D313" s="46"/>
      <c r="E313" s="46"/>
      <c r="F313" s="46"/>
    </row>
    <row r="314" spans="2:6" ht="11.25">
      <c r="B314" s="46"/>
      <c r="D314" s="46"/>
      <c r="E314" s="46"/>
      <c r="F314" s="46"/>
    </row>
    <row r="315" spans="2:6" ht="11.25">
      <c r="B315" s="46"/>
      <c r="D315" s="46"/>
      <c r="E315" s="46"/>
      <c r="F315" s="46"/>
    </row>
    <row r="316" spans="2:6" ht="11.25">
      <c r="B316" s="46"/>
      <c r="D316" s="46"/>
      <c r="E316" s="46"/>
      <c r="F316" s="46"/>
    </row>
    <row r="317" spans="2:6" ht="11.25">
      <c r="B317" s="46"/>
      <c r="D317" s="46"/>
      <c r="E317" s="46"/>
      <c r="F317" s="46"/>
    </row>
    <row r="318" spans="2:6" ht="11.25">
      <c r="B318" s="46"/>
      <c r="D318" s="46"/>
      <c r="E318" s="46"/>
      <c r="F318" s="46"/>
    </row>
    <row r="319" spans="2:6" ht="11.25">
      <c r="B319" s="46"/>
      <c r="D319" s="46"/>
      <c r="E319" s="46"/>
      <c r="F319" s="46"/>
    </row>
    <row r="320" spans="2:6" ht="11.25">
      <c r="B320" s="46"/>
      <c r="D320" s="46"/>
      <c r="E320" s="46"/>
      <c r="F320" s="46"/>
    </row>
    <row r="321" spans="2:6" ht="11.25">
      <c r="B321" s="46"/>
      <c r="D321" s="46"/>
      <c r="E321" s="46"/>
      <c r="F321" s="46"/>
    </row>
    <row r="322" spans="2:6" ht="11.25">
      <c r="B322" s="46"/>
      <c r="D322" s="46"/>
      <c r="E322" s="46"/>
      <c r="F322" s="46"/>
    </row>
    <row r="323" spans="2:6" ht="11.25">
      <c r="B323" s="46"/>
      <c r="D323" s="46"/>
      <c r="E323" s="46"/>
      <c r="F323" s="46"/>
    </row>
    <row r="324" spans="2:6" ht="11.25">
      <c r="B324" s="46"/>
      <c r="D324" s="46"/>
      <c r="E324" s="46"/>
      <c r="F324" s="46"/>
    </row>
    <row r="325" spans="2:6" ht="11.25">
      <c r="B325" s="46"/>
      <c r="D325" s="46"/>
      <c r="E325" s="46"/>
      <c r="F325" s="46"/>
    </row>
    <row r="326" spans="2:6" ht="11.25">
      <c r="B326" s="46"/>
      <c r="D326" s="46"/>
      <c r="E326" s="46"/>
      <c r="F326" s="46"/>
    </row>
    <row r="327" spans="2:6" ht="11.25">
      <c r="B327" s="46"/>
      <c r="D327" s="46"/>
      <c r="E327" s="46"/>
      <c r="F327" s="46"/>
    </row>
    <row r="328" spans="2:6" ht="11.25">
      <c r="B328" s="46"/>
      <c r="D328" s="46"/>
      <c r="E328" s="46"/>
      <c r="F328" s="46"/>
    </row>
    <row r="329" spans="2:6" ht="11.25">
      <c r="B329" s="46"/>
      <c r="D329" s="46"/>
      <c r="E329" s="46"/>
      <c r="F329" s="46"/>
    </row>
    <row r="330" spans="2:6" ht="11.25">
      <c r="B330" s="46"/>
      <c r="D330" s="46"/>
      <c r="E330" s="46"/>
      <c r="F330" s="46"/>
    </row>
    <row r="331" spans="2:6" ht="11.25">
      <c r="B331" s="46"/>
      <c r="D331" s="46"/>
      <c r="E331" s="46"/>
      <c r="F331" s="46"/>
    </row>
    <row r="332" spans="2:6" ht="11.25">
      <c r="B332" s="46"/>
      <c r="D332" s="46"/>
      <c r="E332" s="46"/>
      <c r="F332" s="46"/>
    </row>
    <row r="333" spans="2:6" ht="11.25">
      <c r="B333" s="46"/>
      <c r="D333" s="46"/>
      <c r="E333" s="46"/>
      <c r="F333" s="46"/>
    </row>
    <row r="334" spans="2:6" ht="11.25">
      <c r="B334" s="46"/>
      <c r="D334" s="46"/>
      <c r="E334" s="46"/>
      <c r="F334" s="46"/>
    </row>
    <row r="335" spans="2:6" ht="11.25">
      <c r="B335" s="46"/>
      <c r="D335" s="46"/>
      <c r="E335" s="46"/>
      <c r="F335" s="46"/>
    </row>
    <row r="336" spans="2:6" ht="11.25">
      <c r="B336" s="46"/>
      <c r="D336" s="46"/>
      <c r="E336" s="46"/>
      <c r="F336" s="46"/>
    </row>
    <row r="337" spans="2:6" ht="11.25">
      <c r="B337" s="46"/>
      <c r="D337" s="46"/>
      <c r="E337" s="46"/>
      <c r="F337" s="46"/>
    </row>
  </sheetData>
  <sheetProtection/>
  <mergeCells count="6">
    <mergeCell ref="A1:F1"/>
    <mergeCell ref="A18:F18"/>
    <mergeCell ref="A3:A4"/>
    <mergeCell ref="B3:B4"/>
    <mergeCell ref="C3:C4"/>
    <mergeCell ref="D3:F3"/>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J1"/>
    </sheetView>
  </sheetViews>
  <sheetFormatPr defaultColWidth="11.421875" defaultRowHeight="12.75"/>
  <cols>
    <col min="1" max="1" width="20.00390625" style="11" customWidth="1"/>
    <col min="2" max="10" width="9.7109375" style="11" customWidth="1"/>
    <col min="11" max="16384" width="11.421875" style="11" customWidth="1"/>
  </cols>
  <sheetData>
    <row r="1" spans="1:10" s="28" customFormat="1" ht="29.25" customHeight="1">
      <c r="A1" s="483" t="s">
        <v>255</v>
      </c>
      <c r="B1" s="483"/>
      <c r="C1" s="483"/>
      <c r="D1" s="483"/>
      <c r="E1" s="483"/>
      <c r="F1" s="483"/>
      <c r="G1" s="483"/>
      <c r="H1" s="483"/>
      <c r="I1" s="483"/>
      <c r="J1" s="483"/>
    </row>
    <row r="2" spans="8:10" ht="11.25">
      <c r="H2" s="28"/>
      <c r="I2" s="28"/>
      <c r="J2" s="28"/>
    </row>
    <row r="3" spans="1:10" ht="11.25">
      <c r="A3" s="608" t="s">
        <v>37</v>
      </c>
      <c r="B3" s="612" t="s">
        <v>256</v>
      </c>
      <c r="C3" s="616"/>
      <c r="D3" s="616"/>
      <c r="E3" s="612" t="s">
        <v>257</v>
      </c>
      <c r="F3" s="616"/>
      <c r="G3" s="616"/>
      <c r="H3" s="612" t="s">
        <v>258</v>
      </c>
      <c r="I3" s="616"/>
      <c r="J3" s="616"/>
    </row>
    <row r="4" spans="1:10" ht="11.25">
      <c r="A4" s="615"/>
      <c r="B4" s="326" t="s">
        <v>3</v>
      </c>
      <c r="C4" s="326" t="s">
        <v>4</v>
      </c>
      <c r="D4" s="326" t="s">
        <v>2</v>
      </c>
      <c r="E4" s="326" t="s">
        <v>3</v>
      </c>
      <c r="F4" s="326" t="s">
        <v>4</v>
      </c>
      <c r="G4" s="326" t="s">
        <v>2</v>
      </c>
      <c r="H4" s="326" t="s">
        <v>3</v>
      </c>
      <c r="I4" s="326" t="s">
        <v>4</v>
      </c>
      <c r="J4" s="326" t="s">
        <v>2</v>
      </c>
    </row>
    <row r="5" spans="1:12" s="28" customFormat="1" ht="11.25">
      <c r="A5" s="314" t="s">
        <v>38</v>
      </c>
      <c r="B5" s="331">
        <v>0</v>
      </c>
      <c r="C5" s="331">
        <v>0</v>
      </c>
      <c r="D5" s="331">
        <v>0</v>
      </c>
      <c r="E5" s="331">
        <v>0</v>
      </c>
      <c r="F5" s="331">
        <v>0</v>
      </c>
      <c r="G5" s="331">
        <v>0</v>
      </c>
      <c r="H5" s="331">
        <v>0</v>
      </c>
      <c r="I5" s="331">
        <v>0</v>
      </c>
      <c r="J5" s="331">
        <v>0</v>
      </c>
      <c r="K5" s="112"/>
      <c r="L5" s="112"/>
    </row>
    <row r="6" spans="1:10" s="28" customFormat="1" ht="11.25">
      <c r="A6" s="314" t="s">
        <v>39</v>
      </c>
      <c r="B6" s="331">
        <v>9.7</v>
      </c>
      <c r="C6" s="331">
        <v>11.7</v>
      </c>
      <c r="D6" s="331">
        <v>11.2</v>
      </c>
      <c r="E6" s="331">
        <v>6</v>
      </c>
      <c r="F6" s="331">
        <v>13.3</v>
      </c>
      <c r="G6" s="331">
        <v>7.8</v>
      </c>
      <c r="H6" s="331">
        <v>7.5</v>
      </c>
      <c r="I6" s="331">
        <v>11.9</v>
      </c>
      <c r="J6" s="331">
        <v>10.1</v>
      </c>
    </row>
    <row r="7" spans="1:10" s="28" customFormat="1" ht="11.25">
      <c r="A7" s="314" t="s">
        <v>40</v>
      </c>
      <c r="B7" s="331">
        <v>11.2</v>
      </c>
      <c r="C7" s="331">
        <v>11.9</v>
      </c>
      <c r="D7" s="331">
        <v>11.7</v>
      </c>
      <c r="E7" s="331">
        <v>7.6</v>
      </c>
      <c r="F7" s="331">
        <v>15.8</v>
      </c>
      <c r="G7" s="331">
        <v>9.6</v>
      </c>
      <c r="H7" s="331">
        <v>9.1</v>
      </c>
      <c r="I7" s="331">
        <v>12.4</v>
      </c>
      <c r="J7" s="331">
        <v>11.1</v>
      </c>
    </row>
    <row r="8" spans="1:10" s="28" customFormat="1" ht="11.25">
      <c r="A8" s="314" t="s">
        <v>41</v>
      </c>
      <c r="B8" s="331">
        <v>11.4</v>
      </c>
      <c r="C8" s="331">
        <v>11.5</v>
      </c>
      <c r="D8" s="331">
        <v>11.5</v>
      </c>
      <c r="E8" s="331">
        <v>8.1</v>
      </c>
      <c r="F8" s="331">
        <v>13.6</v>
      </c>
      <c r="G8" s="331">
        <v>9.5</v>
      </c>
      <c r="H8" s="331">
        <v>9.4</v>
      </c>
      <c r="I8" s="331">
        <v>11.8</v>
      </c>
      <c r="J8" s="331">
        <v>10.8</v>
      </c>
    </row>
    <row r="9" spans="1:10" s="28" customFormat="1" ht="11.25">
      <c r="A9" s="314" t="s">
        <v>42</v>
      </c>
      <c r="B9" s="331">
        <v>8.5</v>
      </c>
      <c r="C9" s="331">
        <v>10.2</v>
      </c>
      <c r="D9" s="331">
        <v>9.8</v>
      </c>
      <c r="E9" s="331">
        <v>8.1</v>
      </c>
      <c r="F9" s="331">
        <v>11.8</v>
      </c>
      <c r="G9" s="331">
        <v>9</v>
      </c>
      <c r="H9" s="331">
        <v>8.3</v>
      </c>
      <c r="I9" s="331">
        <v>10.4</v>
      </c>
      <c r="J9" s="331">
        <v>9.5</v>
      </c>
    </row>
    <row r="10" spans="1:10" s="112" customFormat="1" ht="11.25">
      <c r="A10" s="314" t="s">
        <v>43</v>
      </c>
      <c r="B10" s="331">
        <v>8.8</v>
      </c>
      <c r="C10" s="331">
        <v>9.7</v>
      </c>
      <c r="D10" s="331">
        <v>9.5</v>
      </c>
      <c r="E10" s="331">
        <v>8.5</v>
      </c>
      <c r="F10" s="331">
        <v>11</v>
      </c>
      <c r="G10" s="331">
        <v>9.1</v>
      </c>
      <c r="H10" s="331">
        <v>8.6</v>
      </c>
      <c r="I10" s="331">
        <v>9.9</v>
      </c>
      <c r="J10" s="331">
        <v>9.4</v>
      </c>
    </row>
    <row r="11" spans="1:10" s="28" customFormat="1" ht="11.25">
      <c r="A11" s="314" t="s">
        <v>265</v>
      </c>
      <c r="B11" s="331">
        <v>10.8</v>
      </c>
      <c r="C11" s="331">
        <v>11.2</v>
      </c>
      <c r="D11" s="331">
        <v>11.1</v>
      </c>
      <c r="E11" s="331">
        <v>10</v>
      </c>
      <c r="F11" s="331">
        <v>15</v>
      </c>
      <c r="G11" s="331">
        <v>11.3</v>
      </c>
      <c r="H11" s="331">
        <v>10.3</v>
      </c>
      <c r="I11" s="331">
        <v>11.8</v>
      </c>
      <c r="J11" s="331">
        <v>11.2</v>
      </c>
    </row>
    <row r="12" spans="1:10" s="28" customFormat="1" ht="11.25">
      <c r="A12" s="314" t="s">
        <v>287</v>
      </c>
      <c r="B12" s="331">
        <v>10.3</v>
      </c>
      <c r="C12" s="331">
        <v>10</v>
      </c>
      <c r="D12" s="331">
        <v>10.1</v>
      </c>
      <c r="E12" s="331">
        <v>5.2</v>
      </c>
      <c r="F12" s="331">
        <v>4.5</v>
      </c>
      <c r="G12" s="331">
        <v>5</v>
      </c>
      <c r="H12" s="331">
        <v>7.3</v>
      </c>
      <c r="I12" s="331">
        <v>9.2</v>
      </c>
      <c r="J12" s="331">
        <v>8.4</v>
      </c>
    </row>
    <row r="13" spans="1:10" s="113" customFormat="1" ht="11.25">
      <c r="A13" s="332" t="s">
        <v>286</v>
      </c>
      <c r="B13" s="333">
        <v>29.2</v>
      </c>
      <c r="C13" s="333">
        <v>23.8</v>
      </c>
      <c r="D13" s="333">
        <v>25.1</v>
      </c>
      <c r="E13" s="333">
        <v>46.6</v>
      </c>
      <c r="F13" s="333">
        <v>14.8</v>
      </c>
      <c r="G13" s="333">
        <v>38.7</v>
      </c>
      <c r="H13" s="333">
        <v>39.4</v>
      </c>
      <c r="I13" s="333">
        <v>22.5</v>
      </c>
      <c r="J13" s="333">
        <v>29.5</v>
      </c>
    </row>
    <row r="14" spans="1:10" s="113" customFormat="1" ht="11.25">
      <c r="A14" s="323" t="s">
        <v>44</v>
      </c>
      <c r="B14" s="315">
        <f aca="true" t="shared" si="0" ref="B14:J14">SUM(B5:B13)</f>
        <v>99.89999999999999</v>
      </c>
      <c r="C14" s="315">
        <f t="shared" si="0"/>
        <v>100</v>
      </c>
      <c r="D14" s="315">
        <f t="shared" si="0"/>
        <v>100</v>
      </c>
      <c r="E14" s="315">
        <f t="shared" si="0"/>
        <v>100.1</v>
      </c>
      <c r="F14" s="315">
        <f t="shared" si="0"/>
        <v>99.8</v>
      </c>
      <c r="G14" s="315">
        <f t="shared" si="0"/>
        <v>100</v>
      </c>
      <c r="H14" s="315">
        <f t="shared" si="0"/>
        <v>99.9</v>
      </c>
      <c r="I14" s="315">
        <f t="shared" si="0"/>
        <v>99.9</v>
      </c>
      <c r="J14" s="315">
        <f t="shared" si="0"/>
        <v>100</v>
      </c>
    </row>
    <row r="15" spans="1:10" s="114" customFormat="1" ht="11.25">
      <c r="A15" s="336" t="s">
        <v>45</v>
      </c>
      <c r="B15" s="337">
        <v>89184</v>
      </c>
      <c r="C15" s="337">
        <v>267099</v>
      </c>
      <c r="D15" s="337">
        <v>356283</v>
      </c>
      <c r="E15" s="337">
        <v>128087</v>
      </c>
      <c r="F15" s="337">
        <v>42424</v>
      </c>
      <c r="G15" s="337">
        <v>170511</v>
      </c>
      <c r="H15" s="337">
        <v>217271</v>
      </c>
      <c r="I15" s="337">
        <v>309523</v>
      </c>
      <c r="J15" s="337">
        <v>526794</v>
      </c>
    </row>
    <row r="16" spans="1:10" s="28" customFormat="1" ht="11.25">
      <c r="A16" s="335" t="s">
        <v>46</v>
      </c>
      <c r="B16" s="322">
        <v>707.9</v>
      </c>
      <c r="C16" s="322">
        <v>668.4</v>
      </c>
      <c r="D16" s="322">
        <v>678.3</v>
      </c>
      <c r="E16" s="322">
        <v>805.8</v>
      </c>
      <c r="F16" s="322">
        <v>587.9</v>
      </c>
      <c r="G16" s="322">
        <v>751.6</v>
      </c>
      <c r="H16" s="322">
        <v>765.6</v>
      </c>
      <c r="I16" s="322">
        <v>657.4</v>
      </c>
      <c r="J16" s="322">
        <v>702</v>
      </c>
    </row>
    <row r="17" spans="1:10" s="28" customFormat="1" ht="11.25">
      <c r="A17" s="334" t="s">
        <v>47</v>
      </c>
      <c r="B17" s="329">
        <v>820</v>
      </c>
      <c r="C17" s="329">
        <v>700</v>
      </c>
      <c r="D17" s="329">
        <v>740</v>
      </c>
      <c r="E17" s="329">
        <v>990</v>
      </c>
      <c r="F17" s="329">
        <v>580</v>
      </c>
      <c r="G17" s="329">
        <v>900</v>
      </c>
      <c r="H17" s="329">
        <v>900</v>
      </c>
      <c r="I17" s="329">
        <v>700</v>
      </c>
      <c r="J17" s="329">
        <v>780</v>
      </c>
    </row>
    <row r="18" spans="1:10" s="60" customFormat="1" ht="11.25">
      <c r="A18" s="614" t="s">
        <v>285</v>
      </c>
      <c r="B18" s="614"/>
      <c r="C18" s="614"/>
      <c r="D18" s="614"/>
      <c r="E18" s="614"/>
      <c r="F18" s="614"/>
      <c r="G18" s="614"/>
      <c r="H18" s="614"/>
      <c r="I18" s="614"/>
      <c r="J18" s="614"/>
    </row>
    <row r="19" spans="1:10" ht="11.25">
      <c r="A19" s="338" t="s">
        <v>475</v>
      </c>
      <c r="B19" s="68"/>
      <c r="C19" s="70"/>
      <c r="D19" s="70"/>
      <c r="E19" s="70"/>
      <c r="F19" s="70"/>
      <c r="G19" s="70"/>
      <c r="H19" s="60"/>
      <c r="I19" s="60"/>
      <c r="J19" s="60"/>
    </row>
    <row r="20" spans="2:7" ht="11.25">
      <c r="B20" s="46"/>
      <c r="C20" s="46"/>
      <c r="D20" s="46"/>
      <c r="E20" s="46"/>
      <c r="F20" s="46"/>
      <c r="G20" s="46"/>
    </row>
    <row r="21" ht="11.25">
      <c r="A21" s="11" t="s">
        <v>14</v>
      </c>
    </row>
  </sheetData>
  <sheetProtection/>
  <mergeCells count="6">
    <mergeCell ref="A18:J18"/>
    <mergeCell ref="A1:J1"/>
    <mergeCell ref="A3:A4"/>
    <mergeCell ref="B3:D3"/>
    <mergeCell ref="E3:G3"/>
    <mergeCell ref="H3:J3"/>
  </mergeCells>
  <printOptions/>
  <pageMargins left="0.787401575" right="0.787401575" top="0.984251969" bottom="0.984251969" header="0.4921259845" footer="0.4921259845"/>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A1:J294"/>
  <sheetViews>
    <sheetView zoomScalePageLayoutView="0" workbookViewId="0" topLeftCell="A1">
      <selection activeCell="A1" sqref="A1:I1"/>
    </sheetView>
  </sheetViews>
  <sheetFormatPr defaultColWidth="11.421875" defaultRowHeight="12.75"/>
  <cols>
    <col min="1" max="1" width="29.57421875" style="11" customWidth="1"/>
    <col min="2" max="9" width="9.7109375" style="11" customWidth="1"/>
    <col min="10" max="10" width="6.7109375" style="11" customWidth="1"/>
    <col min="11" max="11" width="1.57421875" style="11" customWidth="1"/>
    <col min="12" max="12" width="3.00390625" style="11" customWidth="1"/>
    <col min="13" max="16384" width="11.421875" style="11" customWidth="1"/>
  </cols>
  <sheetData>
    <row r="1" spans="1:10" ht="30" customHeight="1">
      <c r="A1" s="483" t="s">
        <v>261</v>
      </c>
      <c r="B1" s="483"/>
      <c r="C1" s="483"/>
      <c r="D1" s="483"/>
      <c r="E1" s="483"/>
      <c r="F1" s="483"/>
      <c r="G1" s="483"/>
      <c r="H1" s="483"/>
      <c r="I1" s="483"/>
      <c r="J1" s="28"/>
    </row>
    <row r="2" spans="7:9" ht="11.25">
      <c r="G2" s="68"/>
      <c r="H2" s="68"/>
      <c r="I2" s="68"/>
    </row>
    <row r="3" spans="1:9" ht="11.25">
      <c r="A3" s="608"/>
      <c r="B3" s="608" t="s">
        <v>48</v>
      </c>
      <c r="C3" s="608"/>
      <c r="D3" s="612" t="s">
        <v>259</v>
      </c>
      <c r="E3" s="612"/>
      <c r="F3" s="612"/>
      <c r="G3" s="616"/>
      <c r="H3" s="616"/>
      <c r="I3" s="616"/>
    </row>
    <row r="4" spans="1:9" ht="11.25">
      <c r="A4" s="617"/>
      <c r="B4" s="617"/>
      <c r="C4" s="617"/>
      <c r="D4" s="617" t="s">
        <v>3</v>
      </c>
      <c r="E4" s="617"/>
      <c r="F4" s="617" t="s">
        <v>4</v>
      </c>
      <c r="G4" s="617"/>
      <c r="H4" s="617" t="s">
        <v>2</v>
      </c>
      <c r="I4" s="617"/>
    </row>
    <row r="5" spans="1:10" ht="11.25" customHeight="1">
      <c r="A5" s="341"/>
      <c r="B5" s="325" t="s">
        <v>260</v>
      </c>
      <c r="C5" s="325" t="s">
        <v>262</v>
      </c>
      <c r="D5" s="325" t="s">
        <v>260</v>
      </c>
      <c r="E5" s="325" t="s">
        <v>262</v>
      </c>
      <c r="F5" s="325" t="s">
        <v>260</v>
      </c>
      <c r="G5" s="325" t="s">
        <v>262</v>
      </c>
      <c r="H5" s="325" t="s">
        <v>260</v>
      </c>
      <c r="I5" s="325" t="s">
        <v>262</v>
      </c>
      <c r="J5" s="74"/>
    </row>
    <row r="6" spans="1:10" ht="11.25">
      <c r="A6" s="314" t="s">
        <v>28</v>
      </c>
      <c r="B6" s="315">
        <v>27.3</v>
      </c>
      <c r="C6" s="339">
        <v>688</v>
      </c>
      <c r="D6" s="315">
        <v>26.3</v>
      </c>
      <c r="E6" s="340">
        <v>688.6</v>
      </c>
      <c r="F6" s="315">
        <v>17.2</v>
      </c>
      <c r="G6" s="340">
        <v>624.6</v>
      </c>
      <c r="H6" s="315">
        <v>19.5</v>
      </c>
      <c r="I6" s="340">
        <v>640.5</v>
      </c>
      <c r="J6" s="28"/>
    </row>
    <row r="7" spans="1:10" ht="11.25">
      <c r="A7" s="314" t="s">
        <v>29</v>
      </c>
      <c r="B7" s="315">
        <v>7.5</v>
      </c>
      <c r="C7" s="339">
        <v>400.6</v>
      </c>
      <c r="D7" s="315">
        <v>9.8</v>
      </c>
      <c r="E7" s="340">
        <v>462.3</v>
      </c>
      <c r="F7" s="315">
        <v>6.6</v>
      </c>
      <c r="G7" s="340">
        <v>391.7</v>
      </c>
      <c r="H7" s="315">
        <v>7.4</v>
      </c>
      <c r="I7" s="340">
        <v>409.9</v>
      </c>
      <c r="J7" s="28"/>
    </row>
    <row r="8" spans="1:10" ht="11.25">
      <c r="A8" s="314" t="s">
        <v>30</v>
      </c>
      <c r="B8" s="315">
        <v>63.6</v>
      </c>
      <c r="C8" s="339">
        <v>1000</v>
      </c>
      <c r="D8" s="315">
        <v>60.9</v>
      </c>
      <c r="E8" s="340">
        <v>1001.3</v>
      </c>
      <c r="F8" s="315">
        <v>68.7</v>
      </c>
      <c r="G8" s="340">
        <v>1014.6</v>
      </c>
      <c r="H8" s="315">
        <v>66.8</v>
      </c>
      <c r="I8" s="340">
        <v>1011.2</v>
      </c>
      <c r="J8" s="28"/>
    </row>
    <row r="9" spans="1:10" ht="11.25">
      <c r="A9" s="314" t="s">
        <v>31</v>
      </c>
      <c r="B9" s="315">
        <v>31.2</v>
      </c>
      <c r="C9" s="339">
        <v>710</v>
      </c>
      <c r="D9" s="315">
        <v>21.6</v>
      </c>
      <c r="E9" s="340">
        <v>612.7</v>
      </c>
      <c r="F9" s="315">
        <v>15.9</v>
      </c>
      <c r="G9" s="340">
        <v>654</v>
      </c>
      <c r="H9" s="315">
        <v>18.2</v>
      </c>
      <c r="I9" s="340">
        <v>637.9</v>
      </c>
      <c r="J9" s="28"/>
    </row>
    <row r="10" spans="1:10" ht="11.25">
      <c r="A10" s="314" t="s">
        <v>271</v>
      </c>
      <c r="B10" s="315">
        <v>30.1</v>
      </c>
      <c r="C10" s="339">
        <v>786.9</v>
      </c>
      <c r="D10" s="315">
        <v>42.5</v>
      </c>
      <c r="E10" s="340">
        <v>817.6</v>
      </c>
      <c r="F10" s="315">
        <v>27.5</v>
      </c>
      <c r="G10" s="340">
        <v>792</v>
      </c>
      <c r="H10" s="315">
        <v>30.1</v>
      </c>
      <c r="I10" s="340">
        <v>796.4</v>
      </c>
      <c r="J10" s="28"/>
    </row>
    <row r="11" spans="1:10" ht="11.25">
      <c r="A11" s="323" t="s">
        <v>422</v>
      </c>
      <c r="B11" s="315">
        <v>13.7</v>
      </c>
      <c r="C11" s="339">
        <v>721.3</v>
      </c>
      <c r="D11" s="315">
        <v>18.8</v>
      </c>
      <c r="E11" s="340">
        <v>640.1</v>
      </c>
      <c r="F11" s="315">
        <v>8.3</v>
      </c>
      <c r="G11" s="340">
        <v>765.7</v>
      </c>
      <c r="H11" s="315">
        <v>10.1</v>
      </c>
      <c r="I11" s="340">
        <v>744.9</v>
      </c>
      <c r="J11" s="28"/>
    </row>
    <row r="12" spans="1:10" ht="11.25">
      <c r="A12" s="314" t="s">
        <v>32</v>
      </c>
      <c r="B12" s="315">
        <v>4.8</v>
      </c>
      <c r="C12" s="339">
        <v>769</v>
      </c>
      <c r="D12" s="315">
        <v>3.1</v>
      </c>
      <c r="E12" s="340">
        <v>794.9</v>
      </c>
      <c r="F12" s="315">
        <v>5.1</v>
      </c>
      <c r="G12" s="340">
        <v>763.9</v>
      </c>
      <c r="H12" s="315">
        <v>4.8</v>
      </c>
      <c r="I12" s="340">
        <v>769</v>
      </c>
      <c r="J12" s="28"/>
    </row>
    <row r="13" spans="1:10" ht="11.25">
      <c r="A13" s="314" t="s">
        <v>33</v>
      </c>
      <c r="B13" s="315">
        <v>3.9</v>
      </c>
      <c r="C13" s="339">
        <v>295.2</v>
      </c>
      <c r="D13" s="315">
        <v>16.7</v>
      </c>
      <c r="E13" s="340">
        <v>564.8</v>
      </c>
      <c r="F13" s="315">
        <v>2.3</v>
      </c>
      <c r="G13" s="340">
        <v>275.3</v>
      </c>
      <c r="H13" s="315">
        <v>3.9</v>
      </c>
      <c r="I13" s="340">
        <v>307.6</v>
      </c>
      <c r="J13" s="28"/>
    </row>
    <row r="14" spans="1:10" ht="11.25">
      <c r="A14" s="314" t="s">
        <v>34</v>
      </c>
      <c r="B14" s="315">
        <v>17.1</v>
      </c>
      <c r="C14" s="339">
        <v>606.9</v>
      </c>
      <c r="D14" s="315">
        <v>31.8</v>
      </c>
      <c r="E14" s="340">
        <v>623.7</v>
      </c>
      <c r="F14" s="315">
        <v>9.8</v>
      </c>
      <c r="G14" s="340">
        <v>571.4</v>
      </c>
      <c r="H14" s="315">
        <v>14.6</v>
      </c>
      <c r="I14" s="340">
        <v>582.9</v>
      </c>
      <c r="J14" s="28"/>
    </row>
    <row r="15" spans="1:10" ht="11.25">
      <c r="A15" s="314" t="s">
        <v>35</v>
      </c>
      <c r="B15" s="315">
        <v>4.3</v>
      </c>
      <c r="C15" s="339">
        <v>264.6</v>
      </c>
      <c r="D15" s="315">
        <v>7.9</v>
      </c>
      <c r="E15" s="340">
        <v>474.1</v>
      </c>
      <c r="F15" s="315">
        <v>2.5</v>
      </c>
      <c r="G15" s="340">
        <v>188.3</v>
      </c>
      <c r="H15" s="315">
        <v>3.8</v>
      </c>
      <c r="I15" s="340">
        <v>256.2</v>
      </c>
      <c r="J15" s="28"/>
    </row>
    <row r="16" spans="1:10" ht="11.25">
      <c r="A16" s="314" t="s">
        <v>272</v>
      </c>
      <c r="B16" s="315">
        <v>11.9</v>
      </c>
      <c r="C16" s="339">
        <v>509.7</v>
      </c>
      <c r="D16" s="315">
        <v>22.9</v>
      </c>
      <c r="E16" s="340">
        <v>685.8</v>
      </c>
      <c r="F16" s="315">
        <v>6.7</v>
      </c>
      <c r="G16" s="340">
        <v>428.5</v>
      </c>
      <c r="H16" s="315">
        <v>11.7</v>
      </c>
      <c r="I16" s="340">
        <v>508.7</v>
      </c>
      <c r="J16" s="28"/>
    </row>
    <row r="17" spans="1:10" ht="11.25">
      <c r="A17" s="328" t="s">
        <v>36</v>
      </c>
      <c r="B17" s="319">
        <v>4.2</v>
      </c>
      <c r="C17" s="343">
        <v>206.7</v>
      </c>
      <c r="D17" s="319">
        <v>0</v>
      </c>
      <c r="E17" s="342">
        <v>271.4</v>
      </c>
      <c r="F17" s="319">
        <v>5.1</v>
      </c>
      <c r="G17" s="342">
        <v>183.8</v>
      </c>
      <c r="H17" s="319">
        <v>4.8</v>
      </c>
      <c r="I17" s="342">
        <v>188.7</v>
      </c>
      <c r="J17" s="28"/>
    </row>
    <row r="18" spans="1:10" ht="11.25">
      <c r="A18" s="327" t="s">
        <v>19</v>
      </c>
      <c r="B18" s="342">
        <v>29.5</v>
      </c>
      <c r="C18" s="342">
        <v>702</v>
      </c>
      <c r="D18" s="342">
        <v>29.2</v>
      </c>
      <c r="E18" s="342">
        <v>707.9</v>
      </c>
      <c r="F18" s="342">
        <v>23.8</v>
      </c>
      <c r="G18" s="342">
        <v>668.4</v>
      </c>
      <c r="H18" s="342">
        <v>25.1</v>
      </c>
      <c r="I18" s="342">
        <v>678.3</v>
      </c>
      <c r="J18" s="28"/>
    </row>
    <row r="19" spans="1:6" s="163" customFormat="1" ht="11.25">
      <c r="A19" s="578" t="s">
        <v>471</v>
      </c>
      <c r="B19" s="578"/>
      <c r="C19" s="578"/>
      <c r="D19" s="578"/>
      <c r="E19" s="578"/>
      <c r="F19" s="578"/>
    </row>
    <row r="20" ht="11.25">
      <c r="G20" s="46"/>
    </row>
    <row r="21" spans="2:7" ht="11.25">
      <c r="B21" s="46"/>
      <c r="C21" s="46"/>
      <c r="D21" s="46"/>
      <c r="E21" s="46"/>
      <c r="F21" s="46"/>
      <c r="G21" s="46"/>
    </row>
    <row r="22" spans="2:7" ht="11.25">
      <c r="B22" s="46"/>
      <c r="C22" s="46"/>
      <c r="D22" s="46"/>
      <c r="E22" s="46"/>
      <c r="F22" s="46"/>
      <c r="G22" s="46"/>
    </row>
    <row r="23" spans="2:7" ht="11.25">
      <c r="B23" s="46"/>
      <c r="C23" s="46"/>
      <c r="D23" s="46"/>
      <c r="E23" s="46"/>
      <c r="F23" s="46"/>
      <c r="G23" s="46"/>
    </row>
    <row r="24" spans="2:7" ht="11.25">
      <c r="B24" s="46"/>
      <c r="C24" s="46"/>
      <c r="D24" s="46"/>
      <c r="E24" s="46"/>
      <c r="F24" s="46"/>
      <c r="G24" s="46"/>
    </row>
    <row r="25" spans="2:7" ht="11.25">
      <c r="B25" s="46"/>
      <c r="C25" s="46"/>
      <c r="D25" s="46"/>
      <c r="E25" s="46"/>
      <c r="F25" s="46"/>
      <c r="G25" s="46"/>
    </row>
    <row r="26" spans="2:7" ht="11.25">
      <c r="B26" s="46"/>
      <c r="C26" s="46"/>
      <c r="D26" s="46"/>
      <c r="E26" s="46"/>
      <c r="F26" s="46"/>
      <c r="G26" s="46"/>
    </row>
    <row r="27" spans="2:7" ht="11.25">
      <c r="B27" s="46"/>
      <c r="C27" s="46"/>
      <c r="D27" s="46"/>
      <c r="E27" s="46"/>
      <c r="F27" s="46"/>
      <c r="G27" s="46"/>
    </row>
    <row r="28" spans="2:7" ht="11.25">
      <c r="B28" s="46"/>
      <c r="C28" s="46"/>
      <c r="D28" s="46"/>
      <c r="E28" s="46"/>
      <c r="F28" s="46"/>
      <c r="G28" s="46"/>
    </row>
    <row r="29" spans="2:7" ht="11.25">
      <c r="B29" s="46"/>
      <c r="C29" s="46"/>
      <c r="D29" s="46"/>
      <c r="E29" s="46"/>
      <c r="F29" s="46"/>
      <c r="G29" s="46"/>
    </row>
    <row r="30" spans="2:7" ht="11.25">
      <c r="B30" s="46"/>
      <c r="C30" s="46"/>
      <c r="D30" s="46"/>
      <c r="E30" s="46"/>
      <c r="F30" s="46"/>
      <c r="G30" s="46"/>
    </row>
    <row r="31" spans="2:7" ht="11.25">
      <c r="B31" s="46"/>
      <c r="C31" s="46"/>
      <c r="D31" s="46"/>
      <c r="E31" s="46"/>
      <c r="F31" s="46"/>
      <c r="G31" s="46"/>
    </row>
    <row r="32" spans="2:7" ht="11.25">
      <c r="B32" s="46"/>
      <c r="C32" s="46"/>
      <c r="D32" s="46"/>
      <c r="E32" s="46"/>
      <c r="F32" s="46"/>
      <c r="G32" s="46"/>
    </row>
    <row r="33" spans="2:7" ht="11.25">
      <c r="B33" s="46"/>
      <c r="C33" s="46"/>
      <c r="D33" s="46"/>
      <c r="E33" s="46"/>
      <c r="F33" s="46"/>
      <c r="G33" s="46"/>
    </row>
    <row r="34" spans="2:7" ht="11.25">
      <c r="B34" s="46"/>
      <c r="C34" s="46"/>
      <c r="D34" s="46"/>
      <c r="E34" s="46"/>
      <c r="F34" s="46"/>
      <c r="G34" s="46"/>
    </row>
    <row r="35" spans="2:7" ht="11.25">
      <c r="B35" s="46"/>
      <c r="C35" s="46"/>
      <c r="D35" s="46"/>
      <c r="E35" s="46"/>
      <c r="F35" s="46"/>
      <c r="G35" s="46"/>
    </row>
    <row r="36" spans="2:7" ht="11.25">
      <c r="B36" s="46"/>
      <c r="C36" s="46"/>
      <c r="D36" s="46"/>
      <c r="E36" s="46"/>
      <c r="F36" s="46"/>
      <c r="G36" s="46"/>
    </row>
    <row r="37" spans="2:7" ht="11.25">
      <c r="B37" s="46"/>
      <c r="C37" s="46"/>
      <c r="D37" s="46"/>
      <c r="E37" s="46"/>
      <c r="F37" s="46"/>
      <c r="G37" s="46"/>
    </row>
    <row r="38" spans="2:7" ht="11.25">
      <c r="B38" s="46"/>
      <c r="C38" s="46"/>
      <c r="D38" s="46"/>
      <c r="E38" s="46"/>
      <c r="F38" s="46"/>
      <c r="G38" s="46"/>
    </row>
    <row r="39" spans="2:7" ht="11.25">
      <c r="B39" s="46"/>
      <c r="C39" s="46"/>
      <c r="D39" s="46"/>
      <c r="E39" s="46"/>
      <c r="F39" s="46"/>
      <c r="G39" s="46"/>
    </row>
    <row r="40" spans="2:7" ht="11.25">
      <c r="B40" s="46"/>
      <c r="C40" s="46"/>
      <c r="D40" s="46"/>
      <c r="E40" s="46"/>
      <c r="F40" s="46"/>
      <c r="G40" s="46"/>
    </row>
    <row r="41" spans="2:7" ht="11.25">
      <c r="B41" s="46"/>
      <c r="C41" s="46"/>
      <c r="D41" s="46"/>
      <c r="E41" s="46"/>
      <c r="F41" s="46"/>
      <c r="G41" s="46"/>
    </row>
    <row r="42" spans="2:7" ht="11.25">
      <c r="B42" s="46"/>
      <c r="C42" s="46"/>
      <c r="D42" s="46"/>
      <c r="E42" s="46"/>
      <c r="F42" s="46"/>
      <c r="G42" s="46"/>
    </row>
    <row r="43" spans="2:7" ht="11.25">
      <c r="B43" s="46"/>
      <c r="C43" s="46"/>
      <c r="D43" s="46"/>
      <c r="E43" s="46"/>
      <c r="F43" s="46"/>
      <c r="G43" s="46"/>
    </row>
    <row r="44" spans="2:7" ht="11.25">
      <c r="B44" s="46"/>
      <c r="C44" s="46"/>
      <c r="D44" s="46"/>
      <c r="E44" s="46"/>
      <c r="F44" s="46"/>
      <c r="G44" s="46"/>
    </row>
    <row r="45" spans="2:7" ht="11.25">
      <c r="B45" s="46"/>
      <c r="C45" s="46"/>
      <c r="D45" s="46"/>
      <c r="E45" s="46"/>
      <c r="F45" s="46"/>
      <c r="G45" s="46"/>
    </row>
    <row r="46" spans="2:7" ht="11.25">
      <c r="B46" s="46"/>
      <c r="C46" s="46"/>
      <c r="D46" s="46"/>
      <c r="E46" s="46"/>
      <c r="F46" s="46"/>
      <c r="G46" s="46"/>
    </row>
    <row r="47" spans="2:7" ht="11.25">
      <c r="B47" s="46"/>
      <c r="C47" s="46"/>
      <c r="D47" s="46"/>
      <c r="E47" s="46"/>
      <c r="F47" s="46"/>
      <c r="G47" s="46"/>
    </row>
    <row r="48" spans="2:7" ht="11.25">
      <c r="B48" s="46"/>
      <c r="C48" s="46"/>
      <c r="D48" s="46"/>
      <c r="E48" s="46"/>
      <c r="F48" s="46"/>
      <c r="G48" s="46"/>
    </row>
    <row r="49" spans="2:7" ht="11.25">
      <c r="B49" s="46"/>
      <c r="C49" s="46"/>
      <c r="D49" s="46"/>
      <c r="E49" s="46"/>
      <c r="F49" s="46"/>
      <c r="G49" s="46"/>
    </row>
    <row r="50" spans="2:7" ht="11.25">
      <c r="B50" s="46"/>
      <c r="C50" s="46"/>
      <c r="D50" s="46"/>
      <c r="E50" s="46"/>
      <c r="F50" s="46"/>
      <c r="G50" s="46"/>
    </row>
    <row r="51" spans="2:7" ht="11.25">
      <c r="B51" s="46"/>
      <c r="C51" s="46"/>
      <c r="D51" s="46"/>
      <c r="E51" s="46"/>
      <c r="F51" s="46"/>
      <c r="G51" s="46"/>
    </row>
    <row r="52" spans="2:7" ht="11.25">
      <c r="B52" s="46"/>
      <c r="C52" s="46"/>
      <c r="D52" s="46"/>
      <c r="E52" s="46"/>
      <c r="F52" s="46"/>
      <c r="G52" s="46"/>
    </row>
    <row r="53" spans="2:7" ht="11.25">
      <c r="B53" s="46"/>
      <c r="C53" s="46"/>
      <c r="D53" s="46"/>
      <c r="E53" s="46"/>
      <c r="F53" s="46"/>
      <c r="G53" s="46"/>
    </row>
    <row r="54" spans="2:7" ht="11.25">
      <c r="B54" s="46"/>
      <c r="C54" s="46"/>
      <c r="D54" s="46"/>
      <c r="E54" s="46"/>
      <c r="F54" s="46"/>
      <c r="G54" s="46"/>
    </row>
    <row r="55" spans="2:7" ht="11.25">
      <c r="B55" s="46"/>
      <c r="C55" s="46"/>
      <c r="D55" s="46"/>
      <c r="E55" s="46"/>
      <c r="F55" s="46"/>
      <c r="G55" s="46"/>
    </row>
    <row r="56" spans="2:7" ht="11.25">
      <c r="B56" s="46"/>
      <c r="C56" s="46"/>
      <c r="D56" s="46"/>
      <c r="E56" s="46"/>
      <c r="F56" s="46"/>
      <c r="G56" s="46"/>
    </row>
    <row r="57" spans="2:7" ht="11.25">
      <c r="B57" s="46"/>
      <c r="C57" s="46"/>
      <c r="D57" s="46"/>
      <c r="E57" s="46"/>
      <c r="F57" s="46"/>
      <c r="G57" s="46"/>
    </row>
    <row r="58" spans="2:7" ht="11.25">
      <c r="B58" s="46"/>
      <c r="C58" s="46"/>
      <c r="D58" s="46"/>
      <c r="E58" s="46"/>
      <c r="F58" s="46"/>
      <c r="G58" s="46"/>
    </row>
    <row r="59" spans="2:7" ht="11.25">
      <c r="B59" s="46"/>
      <c r="C59" s="46"/>
      <c r="D59" s="46"/>
      <c r="E59" s="46"/>
      <c r="F59" s="46"/>
      <c r="G59" s="46"/>
    </row>
    <row r="60" spans="2:7" ht="11.25">
      <c r="B60" s="46"/>
      <c r="C60" s="46"/>
      <c r="D60" s="46"/>
      <c r="E60" s="46"/>
      <c r="F60" s="46"/>
      <c r="G60" s="46"/>
    </row>
    <row r="61" spans="2:7" ht="11.25">
      <c r="B61" s="46"/>
      <c r="C61" s="46"/>
      <c r="D61" s="46"/>
      <c r="E61" s="46"/>
      <c r="F61" s="46"/>
      <c r="G61" s="46"/>
    </row>
    <row r="62" spans="2:7" ht="11.25">
      <c r="B62" s="46"/>
      <c r="C62" s="46"/>
      <c r="D62" s="46"/>
      <c r="E62" s="46"/>
      <c r="F62" s="46"/>
      <c r="G62" s="46"/>
    </row>
    <row r="63" spans="2:7" ht="11.25">
      <c r="B63" s="46"/>
      <c r="C63" s="46"/>
      <c r="D63" s="46"/>
      <c r="E63" s="46"/>
      <c r="F63" s="46"/>
      <c r="G63" s="46"/>
    </row>
    <row r="64" spans="2:7" ht="11.25">
      <c r="B64" s="46"/>
      <c r="C64" s="46"/>
      <c r="D64" s="46"/>
      <c r="E64" s="46"/>
      <c r="F64" s="46"/>
      <c r="G64" s="46"/>
    </row>
    <row r="65" spans="2:7" ht="11.25">
      <c r="B65" s="46"/>
      <c r="C65" s="46"/>
      <c r="D65" s="46"/>
      <c r="E65" s="46"/>
      <c r="F65" s="46"/>
      <c r="G65" s="46"/>
    </row>
    <row r="66" spans="2:7" ht="11.25">
      <c r="B66" s="46"/>
      <c r="C66" s="46"/>
      <c r="D66" s="46"/>
      <c r="E66" s="46"/>
      <c r="F66" s="46"/>
      <c r="G66" s="46"/>
    </row>
    <row r="67" spans="2:7" ht="11.25">
      <c r="B67" s="46"/>
      <c r="C67" s="46"/>
      <c r="D67" s="46"/>
      <c r="E67" s="46"/>
      <c r="F67" s="46"/>
      <c r="G67" s="46"/>
    </row>
    <row r="68" spans="2:7" ht="11.25">
      <c r="B68" s="46"/>
      <c r="C68" s="46"/>
      <c r="D68" s="46"/>
      <c r="E68" s="46"/>
      <c r="F68" s="46"/>
      <c r="G68" s="46"/>
    </row>
    <row r="69" spans="2:7" ht="11.25">
      <c r="B69" s="46"/>
      <c r="C69" s="46"/>
      <c r="D69" s="46"/>
      <c r="E69" s="46"/>
      <c r="F69" s="46"/>
      <c r="G69" s="46"/>
    </row>
    <row r="70" spans="2:7" ht="11.25">
      <c r="B70" s="46"/>
      <c r="C70" s="46"/>
      <c r="D70" s="46"/>
      <c r="E70" s="46"/>
      <c r="F70" s="46"/>
      <c r="G70" s="46"/>
    </row>
    <row r="71" spans="2:7" ht="11.25">
      <c r="B71" s="46"/>
      <c r="C71" s="46"/>
      <c r="D71" s="46"/>
      <c r="E71" s="46"/>
      <c r="F71" s="46"/>
      <c r="G71" s="46"/>
    </row>
    <row r="72" spans="2:7" ht="11.25">
      <c r="B72" s="46"/>
      <c r="C72" s="46"/>
      <c r="D72" s="46"/>
      <c r="E72" s="46"/>
      <c r="F72" s="46"/>
      <c r="G72" s="46"/>
    </row>
    <row r="73" spans="2:7" ht="11.25">
      <c r="B73" s="46"/>
      <c r="C73" s="46"/>
      <c r="D73" s="46"/>
      <c r="E73" s="46"/>
      <c r="F73" s="46"/>
      <c r="G73" s="46"/>
    </row>
    <row r="74" spans="2:7" ht="11.25">
      <c r="B74" s="46"/>
      <c r="C74" s="46"/>
      <c r="D74" s="46"/>
      <c r="E74" s="46"/>
      <c r="F74" s="46"/>
      <c r="G74" s="46"/>
    </row>
    <row r="75" spans="2:7" ht="11.25">
      <c r="B75" s="46"/>
      <c r="C75" s="46"/>
      <c r="D75" s="46"/>
      <c r="E75" s="46"/>
      <c r="F75" s="46"/>
      <c r="G75" s="46"/>
    </row>
    <row r="76" spans="2:7" ht="11.25">
      <c r="B76" s="46"/>
      <c r="C76" s="46"/>
      <c r="D76" s="46"/>
      <c r="E76" s="46"/>
      <c r="F76" s="46"/>
      <c r="G76" s="46"/>
    </row>
    <row r="77" spans="2:7" ht="11.25">
      <c r="B77" s="46"/>
      <c r="C77" s="46"/>
      <c r="D77" s="46"/>
      <c r="E77" s="46"/>
      <c r="F77" s="46"/>
      <c r="G77" s="46"/>
    </row>
    <row r="78" spans="2:7" ht="11.25">
      <c r="B78" s="46"/>
      <c r="C78" s="46"/>
      <c r="D78" s="46"/>
      <c r="E78" s="46"/>
      <c r="F78" s="46"/>
      <c r="G78" s="46"/>
    </row>
    <row r="79" spans="2:7" ht="11.25">
      <c r="B79" s="46"/>
      <c r="C79" s="46"/>
      <c r="D79" s="46"/>
      <c r="E79" s="46"/>
      <c r="F79" s="46"/>
      <c r="G79" s="46"/>
    </row>
    <row r="80" spans="2:7" ht="11.25">
      <c r="B80" s="46"/>
      <c r="C80" s="46"/>
      <c r="D80" s="46"/>
      <c r="E80" s="46"/>
      <c r="F80" s="46"/>
      <c r="G80" s="46"/>
    </row>
    <row r="81" spans="2:7" ht="11.25">
      <c r="B81" s="46"/>
      <c r="C81" s="46"/>
      <c r="D81" s="46"/>
      <c r="E81" s="46"/>
      <c r="F81" s="46"/>
      <c r="G81" s="46"/>
    </row>
    <row r="82" spans="2:7" ht="11.25">
      <c r="B82" s="46"/>
      <c r="C82" s="46"/>
      <c r="D82" s="46"/>
      <c r="E82" s="46"/>
      <c r="F82" s="46"/>
      <c r="G82" s="46"/>
    </row>
    <row r="83" spans="2:7" ht="11.25">
      <c r="B83" s="46"/>
      <c r="C83" s="46"/>
      <c r="D83" s="46"/>
      <c r="E83" s="46"/>
      <c r="F83" s="46"/>
      <c r="G83" s="46"/>
    </row>
    <row r="84" spans="2:7" ht="11.25">
      <c r="B84" s="46"/>
      <c r="C84" s="46"/>
      <c r="D84" s="46"/>
      <c r="E84" s="46"/>
      <c r="F84" s="46"/>
      <c r="G84" s="46"/>
    </row>
    <row r="85" spans="2:7" ht="11.25">
      <c r="B85" s="46"/>
      <c r="C85" s="46"/>
      <c r="D85" s="46"/>
      <c r="E85" s="46"/>
      <c r="F85" s="46"/>
      <c r="G85" s="46"/>
    </row>
    <row r="86" spans="2:7" ht="11.25">
      <c r="B86" s="46"/>
      <c r="C86" s="46"/>
      <c r="D86" s="46"/>
      <c r="E86" s="46"/>
      <c r="F86" s="46"/>
      <c r="G86" s="46"/>
    </row>
    <row r="87" spans="2:7" ht="11.25">
      <c r="B87" s="46"/>
      <c r="C87" s="46"/>
      <c r="D87" s="46"/>
      <c r="E87" s="46"/>
      <c r="F87" s="46"/>
      <c r="G87" s="46"/>
    </row>
    <row r="88" spans="2:7" ht="11.25">
      <c r="B88" s="46"/>
      <c r="C88" s="46"/>
      <c r="D88" s="46"/>
      <c r="E88" s="46"/>
      <c r="F88" s="46"/>
      <c r="G88" s="46"/>
    </row>
    <row r="89" spans="2:7" ht="11.25">
      <c r="B89" s="46"/>
      <c r="C89" s="46"/>
      <c r="D89" s="46"/>
      <c r="E89" s="46"/>
      <c r="F89" s="46"/>
      <c r="G89" s="46"/>
    </row>
    <row r="90" spans="2:7" ht="11.25">
      <c r="B90" s="46"/>
      <c r="C90" s="46"/>
      <c r="D90" s="46"/>
      <c r="E90" s="46"/>
      <c r="F90" s="46"/>
      <c r="G90" s="46"/>
    </row>
    <row r="91" spans="2:7" ht="11.25">
      <c r="B91" s="46"/>
      <c r="C91" s="46"/>
      <c r="D91" s="46"/>
      <c r="E91" s="46"/>
      <c r="F91" s="46"/>
      <c r="G91" s="46"/>
    </row>
    <row r="92" spans="2:7" ht="11.25">
      <c r="B92" s="46"/>
      <c r="C92" s="46"/>
      <c r="D92" s="46"/>
      <c r="E92" s="46"/>
      <c r="F92" s="46"/>
      <c r="G92" s="46"/>
    </row>
    <row r="93" spans="2:7" ht="11.25">
      <c r="B93" s="46"/>
      <c r="C93" s="46"/>
      <c r="D93" s="46"/>
      <c r="E93" s="46"/>
      <c r="F93" s="46"/>
      <c r="G93" s="46"/>
    </row>
    <row r="94" spans="2:7" ht="11.25">
      <c r="B94" s="46"/>
      <c r="C94" s="46"/>
      <c r="D94" s="46"/>
      <c r="E94" s="46"/>
      <c r="F94" s="46"/>
      <c r="G94" s="46"/>
    </row>
    <row r="95" spans="2:7" ht="11.25">
      <c r="B95" s="46"/>
      <c r="C95" s="46"/>
      <c r="D95" s="46"/>
      <c r="E95" s="46"/>
      <c r="F95" s="46"/>
      <c r="G95" s="46"/>
    </row>
    <row r="96" spans="2:7" ht="11.25">
      <c r="B96" s="46"/>
      <c r="C96" s="46"/>
      <c r="D96" s="46"/>
      <c r="E96" s="46"/>
      <c r="F96" s="46"/>
      <c r="G96" s="46"/>
    </row>
    <row r="97" spans="2:7" ht="11.25">
      <c r="B97" s="46"/>
      <c r="C97" s="46"/>
      <c r="D97" s="46"/>
      <c r="E97" s="46"/>
      <c r="F97" s="46"/>
      <c r="G97" s="46"/>
    </row>
    <row r="98" spans="2:7" ht="11.25">
      <c r="B98" s="46"/>
      <c r="C98" s="46"/>
      <c r="D98" s="46"/>
      <c r="E98" s="46"/>
      <c r="F98" s="46"/>
      <c r="G98" s="46"/>
    </row>
    <row r="99" spans="2:7" ht="11.25">
      <c r="B99" s="46"/>
      <c r="C99" s="46"/>
      <c r="D99" s="46"/>
      <c r="E99" s="46"/>
      <c r="F99" s="46"/>
      <c r="G99" s="46"/>
    </row>
    <row r="100" spans="2:7" ht="11.25">
      <c r="B100" s="46"/>
      <c r="C100" s="46"/>
      <c r="D100" s="46"/>
      <c r="E100" s="46"/>
      <c r="F100" s="46"/>
      <c r="G100" s="46"/>
    </row>
    <row r="101" spans="2:7" ht="11.25">
      <c r="B101" s="46"/>
      <c r="C101" s="46"/>
      <c r="D101" s="46"/>
      <c r="E101" s="46"/>
      <c r="F101" s="46"/>
      <c r="G101" s="46"/>
    </row>
    <row r="102" spans="2:7" ht="11.25">
      <c r="B102" s="46"/>
      <c r="C102" s="46"/>
      <c r="D102" s="46"/>
      <c r="E102" s="46"/>
      <c r="F102" s="46"/>
      <c r="G102" s="46"/>
    </row>
    <row r="103" spans="2:7" ht="11.25">
      <c r="B103" s="46"/>
      <c r="C103" s="46"/>
      <c r="D103" s="46"/>
      <c r="E103" s="46"/>
      <c r="F103" s="46"/>
      <c r="G103" s="46"/>
    </row>
    <row r="104" spans="2:7" ht="11.25">
      <c r="B104" s="46"/>
      <c r="C104" s="46"/>
      <c r="D104" s="46"/>
      <c r="E104" s="46"/>
      <c r="F104" s="46"/>
      <c r="G104" s="46"/>
    </row>
    <row r="105" spans="2:7" ht="11.25">
      <c r="B105" s="46"/>
      <c r="C105" s="46"/>
      <c r="D105" s="46"/>
      <c r="E105" s="46"/>
      <c r="F105" s="46"/>
      <c r="G105" s="46"/>
    </row>
    <row r="106" spans="2:7" ht="11.25">
      <c r="B106" s="46"/>
      <c r="C106" s="46"/>
      <c r="D106" s="46"/>
      <c r="E106" s="46"/>
      <c r="F106" s="46"/>
      <c r="G106" s="46"/>
    </row>
    <row r="107" spans="2:7" ht="11.25">
      <c r="B107" s="46"/>
      <c r="C107" s="46"/>
      <c r="D107" s="46"/>
      <c r="E107" s="46"/>
      <c r="F107" s="46"/>
      <c r="G107" s="46"/>
    </row>
    <row r="108" spans="2:7" ht="11.25">
      <c r="B108" s="46"/>
      <c r="C108" s="46"/>
      <c r="D108" s="46"/>
      <c r="E108" s="46"/>
      <c r="F108" s="46"/>
      <c r="G108" s="46"/>
    </row>
    <row r="109" spans="2:7" ht="11.25">
      <c r="B109" s="46"/>
      <c r="C109" s="46"/>
      <c r="D109" s="46"/>
      <c r="E109" s="46"/>
      <c r="F109" s="46"/>
      <c r="G109" s="46"/>
    </row>
    <row r="110" spans="2:7" ht="11.25">
      <c r="B110" s="46"/>
      <c r="C110" s="46"/>
      <c r="D110" s="46"/>
      <c r="E110" s="46"/>
      <c r="F110" s="46"/>
      <c r="G110" s="46"/>
    </row>
    <row r="111" spans="2:7" ht="11.25">
      <c r="B111" s="46"/>
      <c r="C111" s="46"/>
      <c r="D111" s="46"/>
      <c r="E111" s="46"/>
      <c r="F111" s="46"/>
      <c r="G111" s="46"/>
    </row>
    <row r="112" spans="2:7" ht="11.25">
      <c r="B112" s="46"/>
      <c r="C112" s="46"/>
      <c r="D112" s="46"/>
      <c r="E112" s="46"/>
      <c r="F112" s="46"/>
      <c r="G112" s="46"/>
    </row>
    <row r="113" spans="2:7" ht="11.25">
      <c r="B113" s="46"/>
      <c r="C113" s="46"/>
      <c r="D113" s="46"/>
      <c r="E113" s="46"/>
      <c r="F113" s="46"/>
      <c r="G113" s="46"/>
    </row>
    <row r="114" spans="2:7" ht="11.25">
      <c r="B114" s="46"/>
      <c r="C114" s="46"/>
      <c r="D114" s="46"/>
      <c r="E114" s="46"/>
      <c r="F114" s="46"/>
      <c r="G114" s="46"/>
    </row>
    <row r="115" spans="2:7" ht="11.25">
      <c r="B115" s="46"/>
      <c r="C115" s="46"/>
      <c r="D115" s="46"/>
      <c r="E115" s="46"/>
      <c r="F115" s="46"/>
      <c r="G115" s="46"/>
    </row>
    <row r="116" spans="2:7" ht="11.25">
      <c r="B116" s="46"/>
      <c r="C116" s="46"/>
      <c r="D116" s="46"/>
      <c r="E116" s="46"/>
      <c r="F116" s="46"/>
      <c r="G116" s="46"/>
    </row>
    <row r="117" spans="2:7" ht="11.25">
      <c r="B117" s="46"/>
      <c r="C117" s="46"/>
      <c r="D117" s="46"/>
      <c r="E117" s="46"/>
      <c r="F117" s="46"/>
      <c r="G117" s="46"/>
    </row>
    <row r="118" spans="2:7" ht="11.25">
      <c r="B118" s="46"/>
      <c r="C118" s="46"/>
      <c r="D118" s="46"/>
      <c r="E118" s="46"/>
      <c r="F118" s="46"/>
      <c r="G118" s="46"/>
    </row>
    <row r="119" spans="2:7" ht="11.25">
      <c r="B119" s="46"/>
      <c r="C119" s="46"/>
      <c r="D119" s="46"/>
      <c r="E119" s="46"/>
      <c r="F119" s="46"/>
      <c r="G119" s="46"/>
    </row>
    <row r="120" spans="2:7" ht="11.25">
      <c r="B120" s="46"/>
      <c r="C120" s="46"/>
      <c r="D120" s="46"/>
      <c r="E120" s="46"/>
      <c r="F120" s="46"/>
      <c r="G120" s="46"/>
    </row>
    <row r="121" spans="2:7" ht="11.25">
      <c r="B121" s="46"/>
      <c r="C121" s="46"/>
      <c r="D121" s="46"/>
      <c r="E121" s="46"/>
      <c r="F121" s="46"/>
      <c r="G121" s="46"/>
    </row>
    <row r="122" spans="2:7" ht="11.25">
      <c r="B122" s="46"/>
      <c r="C122" s="46"/>
      <c r="D122" s="46"/>
      <c r="E122" s="46"/>
      <c r="F122" s="46"/>
      <c r="G122" s="46"/>
    </row>
    <row r="123" spans="2:7" ht="11.25">
      <c r="B123" s="46"/>
      <c r="C123" s="46"/>
      <c r="D123" s="46"/>
      <c r="E123" s="46"/>
      <c r="F123" s="46"/>
      <c r="G123" s="46"/>
    </row>
    <row r="124" spans="2:7" ht="11.25">
      <c r="B124" s="46"/>
      <c r="C124" s="46"/>
      <c r="D124" s="46"/>
      <c r="E124" s="46"/>
      <c r="F124" s="46"/>
      <c r="G124" s="46"/>
    </row>
    <row r="125" spans="2:7" ht="11.25">
      <c r="B125" s="46"/>
      <c r="C125" s="46"/>
      <c r="D125" s="46"/>
      <c r="E125" s="46"/>
      <c r="F125" s="46"/>
      <c r="G125" s="46"/>
    </row>
    <row r="126" spans="2:7" ht="11.25">
      <c r="B126" s="46"/>
      <c r="C126" s="46"/>
      <c r="D126" s="46"/>
      <c r="E126" s="46"/>
      <c r="F126" s="46"/>
      <c r="G126" s="46"/>
    </row>
    <row r="127" spans="2:7" ht="11.25">
      <c r="B127" s="46"/>
      <c r="C127" s="46"/>
      <c r="D127" s="46"/>
      <c r="E127" s="46"/>
      <c r="F127" s="46"/>
      <c r="G127" s="46"/>
    </row>
    <row r="128" spans="2:7" ht="11.25">
      <c r="B128" s="46"/>
      <c r="C128" s="46"/>
      <c r="D128" s="46"/>
      <c r="E128" s="46"/>
      <c r="F128" s="46"/>
      <c r="G128" s="46"/>
    </row>
    <row r="129" spans="2:7" ht="11.25">
      <c r="B129" s="46"/>
      <c r="C129" s="46"/>
      <c r="D129" s="46"/>
      <c r="E129" s="46"/>
      <c r="F129" s="46"/>
      <c r="G129" s="46"/>
    </row>
    <row r="130" spans="2:7" ht="11.25">
      <c r="B130" s="46"/>
      <c r="C130" s="46"/>
      <c r="D130" s="46"/>
      <c r="E130" s="46"/>
      <c r="F130" s="46"/>
      <c r="G130" s="46"/>
    </row>
    <row r="131" spans="2:7" ht="11.25">
      <c r="B131" s="46"/>
      <c r="C131" s="46"/>
      <c r="D131" s="46"/>
      <c r="E131" s="46"/>
      <c r="F131" s="46"/>
      <c r="G131" s="46"/>
    </row>
    <row r="132" spans="2:7" ht="11.25">
      <c r="B132" s="46"/>
      <c r="C132" s="46"/>
      <c r="D132" s="46"/>
      <c r="E132" s="46"/>
      <c r="F132" s="46"/>
      <c r="G132" s="46"/>
    </row>
    <row r="133" spans="2:7" ht="11.25">
      <c r="B133" s="46"/>
      <c r="C133" s="46"/>
      <c r="D133" s="46"/>
      <c r="E133" s="46"/>
      <c r="F133" s="46"/>
      <c r="G133" s="46"/>
    </row>
    <row r="134" spans="2:7" ht="11.25">
      <c r="B134" s="46"/>
      <c r="C134" s="46"/>
      <c r="D134" s="46"/>
      <c r="E134" s="46"/>
      <c r="F134" s="46"/>
      <c r="G134" s="46"/>
    </row>
    <row r="135" spans="2:7" ht="11.25">
      <c r="B135" s="46"/>
      <c r="C135" s="46"/>
      <c r="D135" s="46"/>
      <c r="E135" s="46"/>
      <c r="F135" s="46"/>
      <c r="G135" s="46"/>
    </row>
    <row r="136" spans="2:7" ht="11.25">
      <c r="B136" s="46"/>
      <c r="C136" s="46"/>
      <c r="D136" s="46"/>
      <c r="E136" s="46"/>
      <c r="F136" s="46"/>
      <c r="G136" s="46"/>
    </row>
    <row r="137" spans="2:7" ht="11.25">
      <c r="B137" s="46"/>
      <c r="C137" s="46"/>
      <c r="D137" s="46"/>
      <c r="E137" s="46"/>
      <c r="F137" s="46"/>
      <c r="G137" s="46"/>
    </row>
    <row r="138" spans="2:7" ht="11.25">
      <c r="B138" s="46"/>
      <c r="C138" s="46"/>
      <c r="D138" s="46"/>
      <c r="E138" s="46"/>
      <c r="F138" s="46"/>
      <c r="G138" s="46"/>
    </row>
    <row r="139" spans="2:7" ht="11.25">
      <c r="B139" s="46"/>
      <c r="C139" s="46"/>
      <c r="D139" s="46"/>
      <c r="E139" s="46"/>
      <c r="F139" s="46"/>
      <c r="G139" s="46"/>
    </row>
    <row r="140" spans="2:7" ht="11.25">
      <c r="B140" s="46"/>
      <c r="C140" s="46"/>
      <c r="D140" s="46"/>
      <c r="E140" s="46"/>
      <c r="F140" s="46"/>
      <c r="G140" s="46"/>
    </row>
    <row r="141" spans="2:7" ht="11.25">
      <c r="B141" s="46"/>
      <c r="C141" s="46"/>
      <c r="D141" s="46"/>
      <c r="E141" s="46"/>
      <c r="F141" s="46"/>
      <c r="G141" s="46"/>
    </row>
    <row r="142" spans="2:7" ht="11.25">
      <c r="B142" s="46"/>
      <c r="C142" s="46"/>
      <c r="D142" s="46"/>
      <c r="E142" s="46"/>
      <c r="F142" s="46"/>
      <c r="G142" s="46"/>
    </row>
    <row r="143" spans="2:7" ht="11.25">
      <c r="B143" s="46"/>
      <c r="C143" s="46"/>
      <c r="D143" s="46"/>
      <c r="E143" s="46"/>
      <c r="F143" s="46"/>
      <c r="G143" s="46"/>
    </row>
    <row r="144" spans="2:7" ht="11.25">
      <c r="B144" s="46"/>
      <c r="C144" s="46"/>
      <c r="D144" s="46"/>
      <c r="E144" s="46"/>
      <c r="F144" s="46"/>
      <c r="G144" s="46"/>
    </row>
    <row r="145" spans="2:7" ht="11.25">
      <c r="B145" s="46"/>
      <c r="C145" s="46"/>
      <c r="D145" s="46"/>
      <c r="E145" s="46"/>
      <c r="F145" s="46"/>
      <c r="G145" s="46"/>
    </row>
    <row r="146" spans="2:7" ht="11.25">
      <c r="B146" s="46"/>
      <c r="C146" s="46"/>
      <c r="D146" s="46"/>
      <c r="E146" s="46"/>
      <c r="F146" s="46"/>
      <c r="G146" s="46"/>
    </row>
    <row r="147" spans="2:7" ht="11.25">
      <c r="B147" s="46"/>
      <c r="C147" s="46"/>
      <c r="D147" s="46"/>
      <c r="E147" s="46"/>
      <c r="F147" s="46"/>
      <c r="G147" s="46"/>
    </row>
    <row r="148" spans="2:7" ht="11.25">
      <c r="B148" s="46"/>
      <c r="C148" s="46"/>
      <c r="D148" s="46"/>
      <c r="E148" s="46"/>
      <c r="F148" s="46"/>
      <c r="G148" s="46"/>
    </row>
    <row r="149" spans="2:7" ht="11.25">
      <c r="B149" s="46"/>
      <c r="C149" s="46"/>
      <c r="D149" s="46"/>
      <c r="E149" s="46"/>
      <c r="F149" s="46"/>
      <c r="G149" s="46"/>
    </row>
    <row r="150" spans="2:7" ht="11.25">
      <c r="B150" s="46"/>
      <c r="C150" s="46"/>
      <c r="D150" s="46"/>
      <c r="E150" s="46"/>
      <c r="F150" s="46"/>
      <c r="G150" s="46"/>
    </row>
    <row r="151" spans="2:7" ht="11.25">
      <c r="B151" s="46"/>
      <c r="C151" s="46"/>
      <c r="D151" s="46"/>
      <c r="E151" s="46"/>
      <c r="F151" s="46"/>
      <c r="G151" s="46"/>
    </row>
    <row r="152" spans="2:7" ht="11.25">
      <c r="B152" s="46"/>
      <c r="C152" s="46"/>
      <c r="D152" s="46"/>
      <c r="E152" s="46"/>
      <c r="F152" s="46"/>
      <c r="G152" s="46"/>
    </row>
    <row r="153" spans="2:7" ht="11.25">
      <c r="B153" s="46"/>
      <c r="C153" s="46"/>
      <c r="D153" s="46"/>
      <c r="E153" s="46"/>
      <c r="F153" s="46"/>
      <c r="G153" s="46"/>
    </row>
    <row r="154" spans="2:7" ht="11.25">
      <c r="B154" s="46"/>
      <c r="C154" s="46"/>
      <c r="D154" s="46"/>
      <c r="E154" s="46"/>
      <c r="F154" s="46"/>
      <c r="G154" s="46"/>
    </row>
    <row r="155" spans="2:7" ht="11.25">
      <c r="B155" s="46"/>
      <c r="C155" s="46"/>
      <c r="D155" s="46"/>
      <c r="E155" s="46"/>
      <c r="F155" s="46"/>
      <c r="G155" s="46"/>
    </row>
    <row r="156" spans="2:7" ht="11.25">
      <c r="B156" s="46"/>
      <c r="C156" s="46"/>
      <c r="D156" s="46"/>
      <c r="E156" s="46"/>
      <c r="F156" s="46"/>
      <c r="G156" s="46"/>
    </row>
    <row r="157" spans="2:7" ht="11.25">
      <c r="B157" s="46"/>
      <c r="C157" s="46"/>
      <c r="D157" s="46"/>
      <c r="E157" s="46"/>
      <c r="F157" s="46"/>
      <c r="G157" s="46"/>
    </row>
    <row r="158" spans="2:7" ht="11.25">
      <c r="B158" s="46"/>
      <c r="C158" s="46"/>
      <c r="D158" s="46"/>
      <c r="E158" s="46"/>
      <c r="F158" s="46"/>
      <c r="G158" s="46"/>
    </row>
    <row r="159" spans="2:7" ht="11.25">
      <c r="B159" s="46"/>
      <c r="C159" s="46"/>
      <c r="D159" s="46"/>
      <c r="E159" s="46"/>
      <c r="F159" s="46"/>
      <c r="G159" s="46"/>
    </row>
    <row r="160" spans="2:7" ht="11.25">
      <c r="B160" s="46"/>
      <c r="C160" s="46"/>
      <c r="D160" s="46"/>
      <c r="E160" s="46"/>
      <c r="F160" s="46"/>
      <c r="G160" s="46"/>
    </row>
    <row r="161" spans="2:7" ht="11.25">
      <c r="B161" s="46"/>
      <c r="C161" s="46"/>
      <c r="D161" s="46"/>
      <c r="E161" s="46"/>
      <c r="F161" s="46"/>
      <c r="G161" s="46"/>
    </row>
    <row r="162" spans="2:7" ht="11.25">
      <c r="B162" s="46"/>
      <c r="C162" s="46"/>
      <c r="D162" s="46"/>
      <c r="E162" s="46"/>
      <c r="F162" s="46"/>
      <c r="G162" s="46"/>
    </row>
    <row r="163" spans="2:7" ht="11.25">
      <c r="B163" s="46"/>
      <c r="C163" s="46"/>
      <c r="D163" s="46"/>
      <c r="E163" s="46"/>
      <c r="F163" s="46"/>
      <c r="G163" s="46"/>
    </row>
    <row r="164" spans="2:7" ht="11.25">
      <c r="B164" s="46"/>
      <c r="C164" s="46"/>
      <c r="D164" s="46"/>
      <c r="E164" s="46"/>
      <c r="F164" s="46"/>
      <c r="G164" s="46"/>
    </row>
    <row r="165" spans="2:7" ht="11.25">
      <c r="B165" s="46"/>
      <c r="C165" s="46"/>
      <c r="D165" s="46"/>
      <c r="E165" s="46"/>
      <c r="F165" s="46"/>
      <c r="G165" s="46"/>
    </row>
    <row r="166" spans="2:7" ht="11.25">
      <c r="B166" s="46"/>
      <c r="C166" s="46"/>
      <c r="D166" s="46"/>
      <c r="E166" s="46"/>
      <c r="F166" s="46"/>
      <c r="G166" s="46"/>
    </row>
    <row r="167" spans="2:7" ht="11.25">
      <c r="B167" s="46"/>
      <c r="C167" s="46"/>
      <c r="D167" s="46"/>
      <c r="E167" s="46"/>
      <c r="F167" s="46"/>
      <c r="G167" s="46"/>
    </row>
    <row r="168" spans="2:7" ht="11.25">
      <c r="B168" s="46"/>
      <c r="C168" s="46"/>
      <c r="D168" s="46"/>
      <c r="E168" s="46"/>
      <c r="F168" s="46"/>
      <c r="G168" s="46"/>
    </row>
    <row r="169" spans="2:7" ht="11.25">
      <c r="B169" s="46"/>
      <c r="C169" s="46"/>
      <c r="D169" s="46"/>
      <c r="E169" s="46"/>
      <c r="F169" s="46"/>
      <c r="G169" s="46"/>
    </row>
    <row r="170" spans="2:7" ht="11.25">
      <c r="B170" s="46"/>
      <c r="C170" s="46"/>
      <c r="D170" s="46"/>
      <c r="E170" s="46"/>
      <c r="F170" s="46"/>
      <c r="G170" s="46"/>
    </row>
    <row r="171" spans="2:7" ht="11.25">
      <c r="B171" s="46"/>
      <c r="C171" s="46"/>
      <c r="D171" s="46"/>
      <c r="E171" s="46"/>
      <c r="F171" s="46"/>
      <c r="G171" s="46"/>
    </row>
    <row r="172" spans="2:7" ht="11.25">
      <c r="B172" s="46"/>
      <c r="C172" s="46"/>
      <c r="D172" s="46"/>
      <c r="E172" s="46"/>
      <c r="F172" s="46"/>
      <c r="G172" s="46"/>
    </row>
    <row r="173" spans="2:7" ht="11.25">
      <c r="B173" s="46"/>
      <c r="C173" s="46"/>
      <c r="D173" s="46"/>
      <c r="E173" s="46"/>
      <c r="F173" s="46"/>
      <c r="G173" s="46"/>
    </row>
    <row r="174" spans="2:7" ht="11.25">
      <c r="B174" s="46"/>
      <c r="C174" s="46"/>
      <c r="D174" s="46"/>
      <c r="E174" s="46"/>
      <c r="F174" s="46"/>
      <c r="G174" s="46"/>
    </row>
    <row r="175" spans="2:7" ht="11.25">
      <c r="B175" s="46"/>
      <c r="C175" s="46"/>
      <c r="D175" s="46"/>
      <c r="E175" s="46"/>
      <c r="F175" s="46"/>
      <c r="G175" s="46"/>
    </row>
    <row r="176" spans="2:7" ht="11.25">
      <c r="B176" s="46"/>
      <c r="C176" s="46"/>
      <c r="D176" s="46"/>
      <c r="E176" s="46"/>
      <c r="F176" s="46"/>
      <c r="G176" s="46"/>
    </row>
    <row r="177" spans="2:7" ht="11.25">
      <c r="B177" s="46"/>
      <c r="C177" s="46"/>
      <c r="D177" s="46"/>
      <c r="E177" s="46"/>
      <c r="F177" s="46"/>
      <c r="G177" s="46"/>
    </row>
    <row r="178" spans="2:7" ht="11.25">
      <c r="B178" s="46"/>
      <c r="C178" s="46"/>
      <c r="D178" s="46"/>
      <c r="E178" s="46"/>
      <c r="F178" s="46"/>
      <c r="G178" s="46"/>
    </row>
    <row r="179" spans="2:7" ht="11.25">
      <c r="B179" s="46"/>
      <c r="C179" s="46"/>
      <c r="D179" s="46"/>
      <c r="E179" s="46"/>
      <c r="F179" s="46"/>
      <c r="G179" s="46"/>
    </row>
    <row r="180" spans="2:7" ht="11.25">
      <c r="B180" s="46"/>
      <c r="C180" s="46"/>
      <c r="D180" s="46"/>
      <c r="E180" s="46"/>
      <c r="F180" s="46"/>
      <c r="G180" s="46"/>
    </row>
    <row r="181" spans="2:7" ht="11.25">
      <c r="B181" s="46"/>
      <c r="C181" s="46"/>
      <c r="D181" s="46"/>
      <c r="E181" s="46"/>
      <c r="F181" s="46"/>
      <c r="G181" s="46"/>
    </row>
    <row r="182" spans="2:7" ht="11.25">
      <c r="B182" s="46"/>
      <c r="C182" s="46"/>
      <c r="D182" s="46"/>
      <c r="E182" s="46"/>
      <c r="F182" s="46"/>
      <c r="G182" s="46"/>
    </row>
    <row r="183" spans="2:7" ht="11.25">
      <c r="B183" s="46"/>
      <c r="C183" s="46"/>
      <c r="D183" s="46"/>
      <c r="E183" s="46"/>
      <c r="F183" s="46"/>
      <c r="G183" s="46"/>
    </row>
    <row r="184" spans="2:7" ht="11.25">
      <c r="B184" s="46"/>
      <c r="C184" s="46"/>
      <c r="D184" s="46"/>
      <c r="E184" s="46"/>
      <c r="F184" s="46"/>
      <c r="G184" s="46"/>
    </row>
    <row r="185" spans="2:7" ht="11.25">
      <c r="B185" s="46"/>
      <c r="C185" s="46"/>
      <c r="D185" s="46"/>
      <c r="E185" s="46"/>
      <c r="F185" s="46"/>
      <c r="G185" s="46"/>
    </row>
    <row r="186" spans="2:7" ht="11.25">
      <c r="B186" s="46"/>
      <c r="C186" s="46"/>
      <c r="D186" s="46"/>
      <c r="E186" s="46"/>
      <c r="F186" s="46"/>
      <c r="G186" s="46"/>
    </row>
    <row r="187" spans="2:7" ht="11.25">
      <c r="B187" s="46"/>
      <c r="C187" s="46"/>
      <c r="D187" s="46"/>
      <c r="E187" s="46"/>
      <c r="F187" s="46"/>
      <c r="G187" s="46"/>
    </row>
    <row r="188" spans="2:7" ht="11.25">
      <c r="B188" s="46"/>
      <c r="C188" s="46"/>
      <c r="D188" s="46"/>
      <c r="E188" s="46"/>
      <c r="F188" s="46"/>
      <c r="G188" s="46"/>
    </row>
    <row r="189" spans="2:7" ht="11.25">
      <c r="B189" s="46"/>
      <c r="C189" s="46"/>
      <c r="D189" s="46"/>
      <c r="E189" s="46"/>
      <c r="F189" s="46"/>
      <c r="G189" s="46"/>
    </row>
    <row r="190" spans="2:7" ht="11.25">
      <c r="B190" s="46"/>
      <c r="C190" s="46"/>
      <c r="D190" s="46"/>
      <c r="E190" s="46"/>
      <c r="F190" s="46"/>
      <c r="G190" s="46"/>
    </row>
    <row r="191" spans="2:7" ht="11.25">
      <c r="B191" s="46"/>
      <c r="C191" s="46"/>
      <c r="D191" s="46"/>
      <c r="E191" s="46"/>
      <c r="F191" s="46"/>
      <c r="G191" s="46"/>
    </row>
    <row r="192" spans="2:7" ht="11.25">
      <c r="B192" s="46"/>
      <c r="C192" s="46"/>
      <c r="D192" s="46"/>
      <c r="E192" s="46"/>
      <c r="F192" s="46"/>
      <c r="G192" s="46"/>
    </row>
    <row r="193" spans="2:7" ht="11.25">
      <c r="B193" s="46"/>
      <c r="C193" s="46"/>
      <c r="D193" s="46"/>
      <c r="E193" s="46"/>
      <c r="F193" s="46"/>
      <c r="G193" s="46"/>
    </row>
    <row r="194" spans="2:7" ht="11.25">
      <c r="B194" s="46"/>
      <c r="C194" s="46"/>
      <c r="D194" s="46"/>
      <c r="E194" s="46"/>
      <c r="F194" s="46"/>
      <c r="G194" s="46"/>
    </row>
    <row r="195" spans="2:7" ht="11.25">
      <c r="B195" s="46"/>
      <c r="C195" s="46"/>
      <c r="D195" s="46"/>
      <c r="E195" s="46"/>
      <c r="F195" s="46"/>
      <c r="G195" s="46"/>
    </row>
    <row r="196" spans="2:7" ht="11.25">
      <c r="B196" s="46"/>
      <c r="C196" s="46"/>
      <c r="D196" s="46"/>
      <c r="E196" s="46"/>
      <c r="F196" s="46"/>
      <c r="G196" s="46"/>
    </row>
    <row r="197" spans="2:7" ht="11.25">
      <c r="B197" s="46"/>
      <c r="C197" s="46"/>
      <c r="D197" s="46"/>
      <c r="E197" s="46"/>
      <c r="F197" s="46"/>
      <c r="G197" s="46"/>
    </row>
    <row r="198" spans="2:7" ht="11.25">
      <c r="B198" s="46"/>
      <c r="C198" s="46"/>
      <c r="D198" s="46"/>
      <c r="E198" s="46"/>
      <c r="F198" s="46"/>
      <c r="G198" s="46"/>
    </row>
    <row r="199" spans="2:7" ht="11.25">
      <c r="B199" s="46"/>
      <c r="C199" s="46"/>
      <c r="D199" s="46"/>
      <c r="E199" s="46"/>
      <c r="F199" s="46"/>
      <c r="G199" s="46"/>
    </row>
    <row r="200" spans="2:7" ht="11.25">
      <c r="B200" s="46"/>
      <c r="C200" s="46"/>
      <c r="D200" s="46"/>
      <c r="E200" s="46"/>
      <c r="F200" s="46"/>
      <c r="G200" s="46"/>
    </row>
    <row r="201" spans="2:7" ht="11.25">
      <c r="B201" s="46"/>
      <c r="C201" s="46"/>
      <c r="D201" s="46"/>
      <c r="E201" s="46"/>
      <c r="F201" s="46"/>
      <c r="G201" s="46"/>
    </row>
    <row r="202" spans="2:7" ht="11.25">
      <c r="B202" s="46"/>
      <c r="C202" s="46"/>
      <c r="D202" s="46"/>
      <c r="E202" s="46"/>
      <c r="F202" s="46"/>
      <c r="G202" s="46"/>
    </row>
    <row r="203" spans="2:7" ht="11.25">
      <c r="B203" s="46"/>
      <c r="C203" s="46"/>
      <c r="D203" s="46"/>
      <c r="E203" s="46"/>
      <c r="F203" s="46"/>
      <c r="G203" s="46"/>
    </row>
    <row r="204" spans="2:7" ht="11.25">
      <c r="B204" s="46"/>
      <c r="C204" s="46"/>
      <c r="D204" s="46"/>
      <c r="E204" s="46"/>
      <c r="F204" s="46"/>
      <c r="G204" s="46"/>
    </row>
    <row r="205" spans="2:7" ht="11.25">
      <c r="B205" s="46"/>
      <c r="C205" s="46"/>
      <c r="D205" s="46"/>
      <c r="E205" s="46"/>
      <c r="F205" s="46"/>
      <c r="G205" s="46"/>
    </row>
    <row r="206" spans="2:7" ht="11.25">
      <c r="B206" s="46"/>
      <c r="C206" s="46"/>
      <c r="D206" s="46"/>
      <c r="E206" s="46"/>
      <c r="F206" s="46"/>
      <c r="G206" s="46"/>
    </row>
    <row r="207" spans="2:7" ht="11.25">
      <c r="B207" s="46"/>
      <c r="C207" s="46"/>
      <c r="D207" s="46"/>
      <c r="E207" s="46"/>
      <c r="F207" s="46"/>
      <c r="G207" s="46"/>
    </row>
    <row r="208" spans="2:7" ht="11.25">
      <c r="B208" s="46"/>
      <c r="C208" s="46"/>
      <c r="D208" s="46"/>
      <c r="E208" s="46"/>
      <c r="F208" s="46"/>
      <c r="G208" s="46"/>
    </row>
    <row r="209" spans="2:7" ht="11.25">
      <c r="B209" s="46"/>
      <c r="C209" s="46"/>
      <c r="D209" s="46"/>
      <c r="E209" s="46"/>
      <c r="F209" s="46"/>
      <c r="G209" s="46"/>
    </row>
    <row r="210" spans="2:7" ht="11.25">
      <c r="B210" s="46"/>
      <c r="C210" s="46"/>
      <c r="D210" s="46"/>
      <c r="E210" s="46"/>
      <c r="F210" s="46"/>
      <c r="G210" s="46"/>
    </row>
    <row r="211" spans="2:7" ht="11.25">
      <c r="B211" s="46"/>
      <c r="C211" s="46"/>
      <c r="D211" s="46"/>
      <c r="E211" s="46"/>
      <c r="F211" s="46"/>
      <c r="G211" s="46"/>
    </row>
    <row r="212" spans="2:7" ht="11.25">
      <c r="B212" s="46"/>
      <c r="C212" s="46"/>
      <c r="D212" s="46"/>
      <c r="E212" s="46"/>
      <c r="F212" s="46"/>
      <c r="G212" s="46"/>
    </row>
    <row r="213" spans="2:7" ht="11.25">
      <c r="B213" s="46"/>
      <c r="C213" s="46"/>
      <c r="D213" s="46"/>
      <c r="E213" s="46"/>
      <c r="F213" s="46"/>
      <c r="G213" s="46"/>
    </row>
    <row r="214" spans="2:7" ht="11.25">
      <c r="B214" s="46"/>
      <c r="C214" s="46"/>
      <c r="D214" s="46"/>
      <c r="E214" s="46"/>
      <c r="F214" s="46"/>
      <c r="G214" s="46"/>
    </row>
    <row r="215" spans="2:7" ht="11.25">
      <c r="B215" s="46"/>
      <c r="C215" s="46"/>
      <c r="D215" s="46"/>
      <c r="E215" s="46"/>
      <c r="F215" s="46"/>
      <c r="G215" s="46"/>
    </row>
    <row r="216" spans="2:7" ht="11.25">
      <c r="B216" s="46"/>
      <c r="C216" s="46"/>
      <c r="D216" s="46"/>
      <c r="E216" s="46"/>
      <c r="F216" s="46"/>
      <c r="G216" s="46"/>
    </row>
    <row r="217" spans="2:7" ht="11.25">
      <c r="B217" s="46"/>
      <c r="C217" s="46"/>
      <c r="D217" s="46"/>
      <c r="E217" s="46"/>
      <c r="F217" s="46"/>
      <c r="G217" s="46"/>
    </row>
    <row r="218" spans="2:7" ht="11.25">
      <c r="B218" s="46"/>
      <c r="C218" s="46"/>
      <c r="D218" s="46"/>
      <c r="E218" s="46"/>
      <c r="F218" s="46"/>
      <c r="G218" s="46"/>
    </row>
    <row r="219" spans="2:7" ht="11.25">
      <c r="B219" s="46"/>
      <c r="C219" s="46"/>
      <c r="D219" s="46"/>
      <c r="E219" s="46"/>
      <c r="F219" s="46"/>
      <c r="G219" s="46"/>
    </row>
    <row r="220" spans="2:7" ht="11.25">
      <c r="B220" s="46"/>
      <c r="C220" s="46"/>
      <c r="D220" s="46"/>
      <c r="E220" s="46"/>
      <c r="F220" s="46"/>
      <c r="G220" s="46"/>
    </row>
    <row r="221" spans="2:7" ht="11.25">
      <c r="B221" s="46"/>
      <c r="C221" s="46"/>
      <c r="D221" s="46"/>
      <c r="E221" s="46"/>
      <c r="F221" s="46"/>
      <c r="G221" s="46"/>
    </row>
    <row r="222" spans="2:7" ht="11.25">
      <c r="B222" s="46"/>
      <c r="C222" s="46"/>
      <c r="D222" s="46"/>
      <c r="E222" s="46"/>
      <c r="F222" s="46"/>
      <c r="G222" s="46"/>
    </row>
    <row r="223" spans="2:7" ht="11.25">
      <c r="B223" s="46"/>
      <c r="C223" s="46"/>
      <c r="D223" s="46"/>
      <c r="E223" s="46"/>
      <c r="F223" s="46"/>
      <c r="G223" s="46"/>
    </row>
    <row r="224" spans="2:7" ht="11.25">
      <c r="B224" s="46"/>
      <c r="C224" s="46"/>
      <c r="D224" s="46"/>
      <c r="E224" s="46"/>
      <c r="F224" s="46"/>
      <c r="G224" s="46"/>
    </row>
    <row r="225" spans="2:7" ht="11.25">
      <c r="B225" s="46"/>
      <c r="C225" s="46"/>
      <c r="D225" s="46"/>
      <c r="E225" s="46"/>
      <c r="F225" s="46"/>
      <c r="G225" s="46"/>
    </row>
    <row r="226" spans="2:7" ht="11.25">
      <c r="B226" s="46"/>
      <c r="C226" s="46"/>
      <c r="D226" s="46"/>
      <c r="E226" s="46"/>
      <c r="F226" s="46"/>
      <c r="G226" s="46"/>
    </row>
    <row r="227" spans="2:7" ht="11.25">
      <c r="B227" s="46"/>
      <c r="C227" s="46"/>
      <c r="D227" s="46"/>
      <c r="E227" s="46"/>
      <c r="F227" s="46"/>
      <c r="G227" s="46"/>
    </row>
    <row r="228" spans="2:7" ht="11.25">
      <c r="B228" s="46"/>
      <c r="C228" s="46"/>
      <c r="D228" s="46"/>
      <c r="E228" s="46"/>
      <c r="F228" s="46"/>
      <c r="G228" s="46"/>
    </row>
    <row r="229" spans="2:7" ht="11.25">
      <c r="B229" s="46"/>
      <c r="C229" s="46"/>
      <c r="D229" s="46"/>
      <c r="E229" s="46"/>
      <c r="F229" s="46"/>
      <c r="G229" s="46"/>
    </row>
    <row r="230" spans="2:7" ht="11.25">
      <c r="B230" s="46"/>
      <c r="C230" s="46"/>
      <c r="D230" s="46"/>
      <c r="E230" s="46"/>
      <c r="F230" s="46"/>
      <c r="G230" s="46"/>
    </row>
    <row r="231" spans="2:7" ht="11.25">
      <c r="B231" s="46"/>
      <c r="C231" s="46"/>
      <c r="D231" s="46"/>
      <c r="E231" s="46"/>
      <c r="F231" s="46"/>
      <c r="G231" s="46"/>
    </row>
    <row r="232" spans="2:7" ht="11.25">
      <c r="B232" s="46"/>
      <c r="C232" s="46"/>
      <c r="D232" s="46"/>
      <c r="E232" s="46"/>
      <c r="F232" s="46"/>
      <c r="G232" s="46"/>
    </row>
    <row r="233" spans="2:7" ht="11.25">
      <c r="B233" s="46"/>
      <c r="C233" s="46"/>
      <c r="D233" s="46"/>
      <c r="E233" s="46"/>
      <c r="F233" s="46"/>
      <c r="G233" s="46"/>
    </row>
    <row r="234" spans="2:7" ht="11.25">
      <c r="B234" s="46"/>
      <c r="C234" s="46"/>
      <c r="D234" s="46"/>
      <c r="E234" s="46"/>
      <c r="F234" s="46"/>
      <c r="G234" s="46"/>
    </row>
    <row r="235" spans="2:7" ht="11.25">
      <c r="B235" s="46"/>
      <c r="C235" s="46"/>
      <c r="D235" s="46"/>
      <c r="E235" s="46"/>
      <c r="F235" s="46"/>
      <c r="G235" s="46"/>
    </row>
    <row r="236" spans="2:7" ht="11.25">
      <c r="B236" s="46"/>
      <c r="C236" s="46"/>
      <c r="D236" s="46"/>
      <c r="E236" s="46"/>
      <c r="F236" s="46"/>
      <c r="G236" s="46"/>
    </row>
    <row r="237" spans="2:7" ht="11.25">
      <c r="B237" s="46"/>
      <c r="C237" s="46"/>
      <c r="D237" s="46"/>
      <c r="E237" s="46"/>
      <c r="F237" s="46"/>
      <c r="G237" s="46"/>
    </row>
    <row r="238" spans="2:7" ht="11.25">
      <c r="B238" s="46"/>
      <c r="C238" s="46"/>
      <c r="D238" s="46"/>
      <c r="E238" s="46"/>
      <c r="F238" s="46"/>
      <c r="G238" s="46"/>
    </row>
    <row r="239" spans="2:7" ht="11.25">
      <c r="B239" s="46"/>
      <c r="C239" s="46"/>
      <c r="D239" s="46"/>
      <c r="E239" s="46"/>
      <c r="F239" s="46"/>
      <c r="G239" s="46"/>
    </row>
    <row r="240" spans="2:7" ht="11.25">
      <c r="B240" s="46"/>
      <c r="C240" s="46"/>
      <c r="D240" s="46"/>
      <c r="E240" s="46"/>
      <c r="F240" s="46"/>
      <c r="G240" s="46"/>
    </row>
    <row r="241" spans="2:7" ht="11.25">
      <c r="B241" s="46"/>
      <c r="C241" s="46"/>
      <c r="D241" s="46"/>
      <c r="E241" s="46"/>
      <c r="F241" s="46"/>
      <c r="G241" s="46"/>
    </row>
    <row r="242" spans="2:7" ht="11.25">
      <c r="B242" s="46"/>
      <c r="C242" s="46"/>
      <c r="D242" s="46"/>
      <c r="E242" s="46"/>
      <c r="F242" s="46"/>
      <c r="G242" s="46"/>
    </row>
    <row r="243" spans="2:7" ht="11.25">
      <c r="B243" s="46"/>
      <c r="C243" s="46"/>
      <c r="D243" s="46"/>
      <c r="E243" s="46"/>
      <c r="F243" s="46"/>
      <c r="G243" s="46"/>
    </row>
    <row r="244" spans="2:7" ht="11.25">
      <c r="B244" s="46"/>
      <c r="C244" s="46"/>
      <c r="D244" s="46"/>
      <c r="E244" s="46"/>
      <c r="F244" s="46"/>
      <c r="G244" s="46"/>
    </row>
    <row r="245" spans="2:7" ht="11.25">
      <c r="B245" s="46"/>
      <c r="C245" s="46"/>
      <c r="D245" s="46"/>
      <c r="E245" s="46"/>
      <c r="F245" s="46"/>
      <c r="G245" s="46"/>
    </row>
    <row r="246" spans="2:7" ht="11.25">
      <c r="B246" s="46"/>
      <c r="C246" s="46"/>
      <c r="D246" s="46"/>
      <c r="E246" s="46"/>
      <c r="F246" s="46"/>
      <c r="G246" s="46"/>
    </row>
    <row r="247" spans="2:7" ht="11.25">
      <c r="B247" s="46"/>
      <c r="C247" s="46"/>
      <c r="D247" s="46"/>
      <c r="E247" s="46"/>
      <c r="F247" s="46"/>
      <c r="G247" s="46"/>
    </row>
    <row r="248" spans="2:7" ht="11.25">
      <c r="B248" s="46"/>
      <c r="C248" s="46"/>
      <c r="D248" s="46"/>
      <c r="E248" s="46"/>
      <c r="F248" s="46"/>
      <c r="G248" s="46"/>
    </row>
    <row r="249" spans="2:7" ht="11.25">
      <c r="B249" s="46"/>
      <c r="C249" s="46"/>
      <c r="D249" s="46"/>
      <c r="E249" s="46"/>
      <c r="F249" s="46"/>
      <c r="G249" s="46"/>
    </row>
    <row r="250" spans="2:7" ht="11.25">
      <c r="B250" s="46"/>
      <c r="C250" s="46"/>
      <c r="D250" s="46"/>
      <c r="E250" s="46"/>
      <c r="F250" s="46"/>
      <c r="G250" s="46"/>
    </row>
    <row r="251" spans="2:7" ht="11.25">
      <c r="B251" s="46"/>
      <c r="C251" s="46"/>
      <c r="D251" s="46"/>
      <c r="E251" s="46"/>
      <c r="F251" s="46"/>
      <c r="G251" s="46"/>
    </row>
    <row r="252" spans="2:7" ht="11.25">
      <c r="B252" s="46"/>
      <c r="C252" s="46"/>
      <c r="D252" s="46"/>
      <c r="E252" s="46"/>
      <c r="F252" s="46"/>
      <c r="G252" s="46"/>
    </row>
    <row r="253" spans="2:7" ht="11.25">
      <c r="B253" s="46"/>
      <c r="C253" s="46"/>
      <c r="D253" s="46"/>
      <c r="E253" s="46"/>
      <c r="F253" s="46"/>
      <c r="G253" s="46"/>
    </row>
    <row r="254" spans="2:7" ht="11.25">
      <c r="B254" s="46"/>
      <c r="C254" s="46"/>
      <c r="D254" s="46"/>
      <c r="E254" s="46"/>
      <c r="F254" s="46"/>
      <c r="G254" s="46"/>
    </row>
    <row r="255" spans="2:7" ht="11.25">
      <c r="B255" s="46"/>
      <c r="C255" s="46"/>
      <c r="D255" s="46"/>
      <c r="E255" s="46"/>
      <c r="F255" s="46"/>
      <c r="G255" s="46"/>
    </row>
    <row r="256" spans="2:7" ht="11.25">
      <c r="B256" s="46"/>
      <c r="C256" s="46"/>
      <c r="D256" s="46"/>
      <c r="E256" s="46"/>
      <c r="F256" s="46"/>
      <c r="G256" s="46"/>
    </row>
    <row r="257" spans="2:7" ht="11.25">
      <c r="B257" s="46"/>
      <c r="C257" s="46"/>
      <c r="D257" s="46"/>
      <c r="E257" s="46"/>
      <c r="F257" s="46"/>
      <c r="G257" s="46"/>
    </row>
    <row r="258" spans="2:7" ht="11.25">
      <c r="B258" s="46"/>
      <c r="C258" s="46"/>
      <c r="D258" s="46"/>
      <c r="E258" s="46"/>
      <c r="F258" s="46"/>
      <c r="G258" s="46"/>
    </row>
    <row r="259" spans="2:7" ht="11.25">
      <c r="B259" s="46"/>
      <c r="C259" s="46"/>
      <c r="D259" s="46"/>
      <c r="E259" s="46"/>
      <c r="F259" s="46"/>
      <c r="G259" s="46"/>
    </row>
    <row r="260" spans="2:7" ht="11.25">
      <c r="B260" s="46"/>
      <c r="C260" s="46"/>
      <c r="D260" s="46"/>
      <c r="E260" s="46"/>
      <c r="F260" s="46"/>
      <c r="G260" s="46"/>
    </row>
    <row r="261" spans="2:7" ht="11.25">
      <c r="B261" s="46"/>
      <c r="C261" s="46"/>
      <c r="D261" s="46"/>
      <c r="E261" s="46"/>
      <c r="F261" s="46"/>
      <c r="G261" s="46"/>
    </row>
    <row r="262" spans="2:7" ht="11.25">
      <c r="B262" s="46"/>
      <c r="C262" s="46"/>
      <c r="D262" s="46"/>
      <c r="E262" s="46"/>
      <c r="F262" s="46"/>
      <c r="G262" s="46"/>
    </row>
    <row r="263" spans="2:7" ht="11.25">
      <c r="B263" s="46"/>
      <c r="C263" s="46"/>
      <c r="D263" s="46"/>
      <c r="E263" s="46"/>
      <c r="F263" s="46"/>
      <c r="G263" s="46"/>
    </row>
    <row r="264" spans="2:7" ht="11.25">
      <c r="B264" s="46"/>
      <c r="C264" s="46"/>
      <c r="D264" s="46"/>
      <c r="E264" s="46"/>
      <c r="F264" s="46"/>
      <c r="G264" s="46"/>
    </row>
    <row r="265" spans="2:7" ht="11.25">
      <c r="B265" s="46"/>
      <c r="C265" s="46"/>
      <c r="D265" s="46"/>
      <c r="E265" s="46"/>
      <c r="F265" s="46"/>
      <c r="G265" s="46"/>
    </row>
    <row r="266" spans="2:7" ht="11.25">
      <c r="B266" s="46"/>
      <c r="C266" s="46"/>
      <c r="D266" s="46"/>
      <c r="E266" s="46"/>
      <c r="F266" s="46"/>
      <c r="G266" s="46"/>
    </row>
    <row r="267" spans="2:7" ht="11.25">
      <c r="B267" s="46"/>
      <c r="C267" s="46"/>
      <c r="D267" s="46"/>
      <c r="E267" s="46"/>
      <c r="F267" s="46"/>
      <c r="G267" s="46"/>
    </row>
    <row r="268" spans="2:7" ht="11.25">
      <c r="B268" s="46"/>
      <c r="C268" s="46"/>
      <c r="D268" s="46"/>
      <c r="E268" s="46"/>
      <c r="F268" s="46"/>
      <c r="G268" s="46"/>
    </row>
    <row r="269" spans="2:7" ht="11.25">
      <c r="B269" s="46"/>
      <c r="C269" s="46"/>
      <c r="D269" s="46"/>
      <c r="E269" s="46"/>
      <c r="F269" s="46"/>
      <c r="G269" s="46"/>
    </row>
    <row r="270" spans="2:7" ht="11.25">
      <c r="B270" s="46"/>
      <c r="C270" s="46"/>
      <c r="D270" s="46"/>
      <c r="E270" s="46"/>
      <c r="F270" s="46"/>
      <c r="G270" s="46"/>
    </row>
    <row r="271" spans="2:7" ht="11.25">
      <c r="B271" s="46"/>
      <c r="C271" s="46"/>
      <c r="D271" s="46"/>
      <c r="E271" s="46"/>
      <c r="F271" s="46"/>
      <c r="G271" s="46"/>
    </row>
    <row r="272" spans="2:7" ht="11.25">
      <c r="B272" s="46"/>
      <c r="C272" s="46"/>
      <c r="D272" s="46"/>
      <c r="E272" s="46"/>
      <c r="F272" s="46"/>
      <c r="G272" s="46"/>
    </row>
    <row r="273" spans="2:7" ht="11.25">
      <c r="B273" s="46"/>
      <c r="C273" s="46"/>
      <c r="D273" s="46"/>
      <c r="E273" s="46"/>
      <c r="F273" s="46"/>
      <c r="G273" s="46"/>
    </row>
    <row r="274" spans="2:7" ht="11.25">
      <c r="B274" s="46"/>
      <c r="C274" s="46"/>
      <c r="D274" s="46"/>
      <c r="E274" s="46"/>
      <c r="F274" s="46"/>
      <c r="G274" s="46"/>
    </row>
    <row r="275" spans="2:7" ht="11.25">
      <c r="B275" s="46"/>
      <c r="C275" s="46"/>
      <c r="D275" s="46"/>
      <c r="E275" s="46"/>
      <c r="F275" s="46"/>
      <c r="G275" s="46"/>
    </row>
    <row r="276" spans="2:7" ht="11.25">
      <c r="B276" s="46"/>
      <c r="C276" s="46"/>
      <c r="D276" s="46"/>
      <c r="E276" s="46"/>
      <c r="F276" s="46"/>
      <c r="G276" s="46"/>
    </row>
    <row r="277" spans="2:7" ht="11.25">
      <c r="B277" s="46"/>
      <c r="C277" s="46"/>
      <c r="D277" s="46"/>
      <c r="E277" s="46"/>
      <c r="F277" s="46"/>
      <c r="G277" s="46"/>
    </row>
    <row r="278" spans="2:7" ht="11.25">
      <c r="B278" s="46"/>
      <c r="C278" s="46"/>
      <c r="D278" s="46"/>
      <c r="E278" s="46"/>
      <c r="F278" s="46"/>
      <c r="G278" s="46"/>
    </row>
    <row r="279" spans="2:7" ht="11.25">
      <c r="B279" s="46"/>
      <c r="C279" s="46"/>
      <c r="D279" s="46"/>
      <c r="E279" s="46"/>
      <c r="F279" s="46"/>
      <c r="G279" s="46"/>
    </row>
    <row r="280" spans="2:7" ht="11.25">
      <c r="B280" s="46"/>
      <c r="C280" s="46"/>
      <c r="D280" s="46"/>
      <c r="E280" s="46"/>
      <c r="F280" s="46"/>
      <c r="G280" s="46"/>
    </row>
    <row r="281" spans="2:7" ht="11.25">
      <c r="B281" s="46"/>
      <c r="C281" s="46"/>
      <c r="D281" s="46"/>
      <c r="E281" s="46"/>
      <c r="F281" s="46"/>
      <c r="G281" s="46"/>
    </row>
    <row r="282" spans="2:7" ht="11.25">
      <c r="B282" s="46"/>
      <c r="C282" s="46"/>
      <c r="D282" s="46"/>
      <c r="E282" s="46"/>
      <c r="F282" s="46"/>
      <c r="G282" s="46"/>
    </row>
    <row r="283" spans="2:7" ht="11.25">
      <c r="B283" s="46"/>
      <c r="C283" s="46"/>
      <c r="D283" s="46"/>
      <c r="E283" s="46"/>
      <c r="F283" s="46"/>
      <c r="G283" s="46"/>
    </row>
    <row r="284" spans="2:7" ht="11.25">
      <c r="B284" s="46"/>
      <c r="C284" s="46"/>
      <c r="D284" s="46"/>
      <c r="E284" s="46"/>
      <c r="F284" s="46"/>
      <c r="G284" s="46"/>
    </row>
    <row r="285" spans="2:7" ht="11.25">
      <c r="B285" s="46"/>
      <c r="C285" s="46"/>
      <c r="D285" s="46"/>
      <c r="E285" s="46"/>
      <c r="F285" s="46"/>
      <c r="G285" s="46"/>
    </row>
    <row r="286" spans="2:7" ht="11.25">
      <c r="B286" s="46"/>
      <c r="C286" s="46"/>
      <c r="D286" s="46"/>
      <c r="E286" s="46"/>
      <c r="F286" s="46"/>
      <c r="G286" s="46"/>
    </row>
    <row r="287" spans="2:7" ht="11.25">
      <c r="B287" s="46"/>
      <c r="C287" s="46"/>
      <c r="D287" s="46"/>
      <c r="E287" s="46"/>
      <c r="F287" s="46"/>
      <c r="G287" s="46"/>
    </row>
    <row r="288" spans="2:7" ht="11.25">
      <c r="B288" s="46"/>
      <c r="C288" s="46"/>
      <c r="D288" s="46"/>
      <c r="E288" s="46"/>
      <c r="F288" s="46"/>
      <c r="G288" s="46"/>
    </row>
    <row r="289" spans="2:7" ht="11.25">
      <c r="B289" s="46"/>
      <c r="C289" s="46"/>
      <c r="D289" s="46"/>
      <c r="E289" s="46"/>
      <c r="F289" s="46"/>
      <c r="G289" s="46"/>
    </row>
    <row r="290" spans="2:7" ht="11.25">
      <c r="B290" s="46"/>
      <c r="C290" s="46"/>
      <c r="D290" s="46"/>
      <c r="E290" s="46"/>
      <c r="F290" s="46"/>
      <c r="G290" s="46"/>
    </row>
    <row r="291" spans="2:7" ht="11.25">
      <c r="B291" s="46"/>
      <c r="C291" s="46"/>
      <c r="D291" s="46"/>
      <c r="E291" s="46"/>
      <c r="F291" s="46"/>
      <c r="G291" s="46"/>
    </row>
    <row r="292" spans="2:7" ht="11.25">
      <c r="B292" s="46"/>
      <c r="C292" s="46"/>
      <c r="D292" s="46"/>
      <c r="E292" s="46"/>
      <c r="F292" s="46"/>
      <c r="G292" s="46"/>
    </row>
    <row r="293" spans="2:7" ht="11.25">
      <c r="B293" s="46"/>
      <c r="C293" s="46"/>
      <c r="D293" s="46"/>
      <c r="E293" s="46"/>
      <c r="F293" s="46"/>
      <c r="G293" s="46"/>
    </row>
    <row r="294" spans="2:7" ht="11.25">
      <c r="B294" s="46"/>
      <c r="C294" s="46"/>
      <c r="D294" s="46"/>
      <c r="E294" s="46"/>
      <c r="F294" s="46"/>
      <c r="G294" s="46"/>
    </row>
  </sheetData>
  <sheetProtection/>
  <mergeCells count="8">
    <mergeCell ref="A19:F19"/>
    <mergeCell ref="A1:I1"/>
    <mergeCell ref="A3:A4"/>
    <mergeCell ref="B3:C4"/>
    <mergeCell ref="D3:I3"/>
    <mergeCell ref="D4:E4"/>
    <mergeCell ref="F4:G4"/>
    <mergeCell ref="H4:I4"/>
  </mergeCells>
  <printOptions/>
  <pageMargins left="0.37" right="0.25" top="0.984251969" bottom="0.984251969"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D1"/>
    </sheetView>
  </sheetViews>
  <sheetFormatPr defaultColWidth="11.421875" defaultRowHeight="12.75"/>
  <cols>
    <col min="1" max="1" width="13.8515625" style="11" customWidth="1"/>
    <col min="2" max="2" width="10.57421875" style="11" customWidth="1"/>
    <col min="3" max="3" width="10.421875" style="11" customWidth="1"/>
    <col min="4" max="4" width="10.57421875" style="11" customWidth="1"/>
    <col min="5" max="5" width="3.57421875" style="11" customWidth="1"/>
    <col min="6" max="16384" width="11.421875" style="11" customWidth="1"/>
  </cols>
  <sheetData>
    <row r="1" spans="1:4" s="286" customFormat="1" ht="39" customHeight="1">
      <c r="A1" s="483" t="s">
        <v>462</v>
      </c>
      <c r="B1" s="483"/>
      <c r="C1" s="483"/>
      <c r="D1" s="483"/>
    </row>
    <row r="2" spans="2:4" ht="11.25">
      <c r="B2" s="28"/>
      <c r="C2" s="28"/>
      <c r="D2" s="28"/>
    </row>
    <row r="3" spans="1:4" ht="11.25">
      <c r="A3" s="606"/>
      <c r="B3" s="608" t="s">
        <v>2</v>
      </c>
      <c r="C3" s="609"/>
      <c r="D3" s="609"/>
    </row>
    <row r="4" spans="1:4" s="28" customFormat="1" ht="11.25">
      <c r="A4" s="607"/>
      <c r="B4" s="317" t="s">
        <v>3</v>
      </c>
      <c r="C4" s="317" t="s">
        <v>4</v>
      </c>
      <c r="D4" s="317" t="s">
        <v>2</v>
      </c>
    </row>
    <row r="5" spans="1:4" s="28" customFormat="1" ht="11.25">
      <c r="A5" s="323"/>
      <c r="B5" s="344" t="s">
        <v>5</v>
      </c>
      <c r="C5" s="344" t="s">
        <v>5</v>
      </c>
      <c r="D5" s="344" t="s">
        <v>5</v>
      </c>
    </row>
    <row r="6" spans="1:11" s="28" customFormat="1" ht="11.25">
      <c r="A6" s="314" t="s">
        <v>6</v>
      </c>
      <c r="B6" s="339">
        <v>5.9</v>
      </c>
      <c r="C6" s="339">
        <v>6.8</v>
      </c>
      <c r="D6" s="339">
        <v>6.4</v>
      </c>
      <c r="G6" s="111"/>
      <c r="I6" s="111"/>
      <c r="K6" s="111"/>
    </row>
    <row r="7" spans="1:11" s="28" customFormat="1" ht="11.25">
      <c r="A7" s="314" t="s">
        <v>7</v>
      </c>
      <c r="B7" s="339">
        <v>23.9</v>
      </c>
      <c r="C7" s="339">
        <v>22.9</v>
      </c>
      <c r="D7" s="339">
        <v>23.4</v>
      </c>
      <c r="G7" s="111"/>
      <c r="I7" s="111"/>
      <c r="K7" s="111"/>
    </row>
    <row r="8" spans="1:11" s="28" customFormat="1" ht="11.25">
      <c r="A8" s="314" t="s">
        <v>8</v>
      </c>
      <c r="B8" s="339">
        <v>30</v>
      </c>
      <c r="C8" s="339">
        <v>28.5</v>
      </c>
      <c r="D8" s="339">
        <v>29.2</v>
      </c>
      <c r="E8" s="112"/>
      <c r="G8" s="111"/>
      <c r="I8" s="111"/>
      <c r="K8" s="111"/>
    </row>
    <row r="9" spans="1:11" s="28" customFormat="1" ht="11.25">
      <c r="A9" s="314" t="s">
        <v>9</v>
      </c>
      <c r="B9" s="339">
        <v>21.8</v>
      </c>
      <c r="C9" s="339">
        <v>20.8</v>
      </c>
      <c r="D9" s="339">
        <v>21.3</v>
      </c>
      <c r="G9" s="111"/>
      <c r="I9" s="111"/>
      <c r="K9" s="111"/>
    </row>
    <row r="10" spans="1:11" s="28" customFormat="1" ht="11.25">
      <c r="A10" s="314" t="s">
        <v>10</v>
      </c>
      <c r="B10" s="339">
        <v>12</v>
      </c>
      <c r="C10" s="339">
        <v>11.7</v>
      </c>
      <c r="D10" s="339">
        <v>11.8</v>
      </c>
      <c r="G10" s="111"/>
      <c r="I10" s="111"/>
      <c r="K10" s="111"/>
    </row>
    <row r="11" spans="1:11" s="28" customFormat="1" ht="11.25">
      <c r="A11" s="314" t="s">
        <v>11</v>
      </c>
      <c r="B11" s="339">
        <v>4.5</v>
      </c>
      <c r="C11" s="339">
        <v>5.6</v>
      </c>
      <c r="D11" s="339">
        <v>5.1</v>
      </c>
      <c r="G11" s="111"/>
      <c r="I11" s="111"/>
      <c r="K11" s="111"/>
    </row>
    <row r="12" spans="1:11" s="28" customFormat="1" ht="11.25">
      <c r="A12" s="328" t="s">
        <v>12</v>
      </c>
      <c r="B12" s="343">
        <v>1.9</v>
      </c>
      <c r="C12" s="343">
        <v>3.7</v>
      </c>
      <c r="D12" s="343">
        <v>2.8</v>
      </c>
      <c r="G12" s="111"/>
      <c r="I12" s="111"/>
      <c r="K12" s="111"/>
    </row>
    <row r="13" spans="1:11" s="28" customFormat="1" ht="11.25">
      <c r="A13" s="314" t="s">
        <v>13</v>
      </c>
      <c r="B13" s="315">
        <v>94.1</v>
      </c>
      <c r="C13" s="315">
        <v>93.2</v>
      </c>
      <c r="D13" s="315">
        <v>93.6</v>
      </c>
      <c r="G13" s="111"/>
      <c r="I13" s="111"/>
      <c r="K13" s="111"/>
    </row>
    <row r="14" spans="1:11" s="28" customFormat="1" ht="11.25">
      <c r="A14" s="328" t="s">
        <v>15</v>
      </c>
      <c r="B14" s="319">
        <v>18.4</v>
      </c>
      <c r="C14" s="319">
        <v>21</v>
      </c>
      <c r="D14" s="319">
        <v>19.7</v>
      </c>
      <c r="G14" s="111"/>
      <c r="I14" s="111"/>
      <c r="K14" s="111"/>
    </row>
    <row r="15" spans="1:4" s="28" customFormat="1" ht="11.25">
      <c r="A15" s="345" t="s">
        <v>16</v>
      </c>
      <c r="B15" s="315">
        <f>SUM(B6:B12)</f>
        <v>100</v>
      </c>
      <c r="C15" s="315">
        <f>SUM(C6:C12)</f>
        <v>100</v>
      </c>
      <c r="D15" s="315">
        <f>SUM(D6:D12)</f>
        <v>99.99999999999999</v>
      </c>
    </row>
    <row r="16" spans="1:11" s="117" customFormat="1" ht="12" thickBot="1">
      <c r="A16" s="348" t="s">
        <v>17</v>
      </c>
      <c r="B16" s="349">
        <v>213095</v>
      </c>
      <c r="C16" s="349">
        <v>236236</v>
      </c>
      <c r="D16" s="349">
        <v>449331</v>
      </c>
      <c r="G16" s="111"/>
      <c r="H16" s="28"/>
      <c r="I16" s="111"/>
      <c r="J16" s="28"/>
      <c r="K16" s="111"/>
    </row>
    <row r="17" spans="1:11" s="118" customFormat="1" ht="22.5">
      <c r="A17" s="346" t="s">
        <v>250</v>
      </c>
      <c r="B17" s="347">
        <v>73.6</v>
      </c>
      <c r="C17" s="347">
        <v>74</v>
      </c>
      <c r="D17" s="347">
        <v>73.8</v>
      </c>
      <c r="G17" s="111"/>
      <c r="H17" s="117"/>
      <c r="I17" s="111"/>
      <c r="J17" s="117"/>
      <c r="K17" s="111"/>
    </row>
    <row r="18" spans="1:4" s="60" customFormat="1" ht="11.25">
      <c r="A18" s="163" t="s">
        <v>476</v>
      </c>
      <c r="B18" s="28"/>
      <c r="C18" s="28"/>
      <c r="D18" s="28"/>
    </row>
    <row r="19" spans="1:4" s="118" customFormat="1" ht="11.25">
      <c r="A19" s="583"/>
      <c r="B19" s="583"/>
      <c r="C19" s="583"/>
      <c r="D19" s="583"/>
    </row>
    <row r="20" spans="1:4" s="28" customFormat="1" ht="11.25">
      <c r="A20" s="124"/>
      <c r="B20" s="68"/>
      <c r="C20" s="68"/>
      <c r="D20" s="68"/>
    </row>
    <row r="22" s="31" customFormat="1" ht="11.25"/>
    <row r="23" s="31" customFormat="1" ht="11.25"/>
    <row r="24" s="31" customFormat="1" ht="11.25"/>
    <row r="25" s="31" customFormat="1" ht="11.25"/>
    <row r="26" s="31" customFormat="1" ht="11.25"/>
    <row r="27" s="31" customFormat="1" ht="11.25"/>
    <row r="28" s="31" customFormat="1" ht="11.25"/>
    <row r="29" s="31" customFormat="1" ht="11.25"/>
    <row r="30" s="31" customFormat="1" ht="11.25"/>
    <row r="31" s="31" customFormat="1" ht="11.25"/>
    <row r="32" s="31" customFormat="1" ht="11.25"/>
    <row r="33" s="31" customFormat="1" ht="11.25"/>
    <row r="34" s="31" customFormat="1" ht="11.25"/>
    <row r="35" s="31" customFormat="1" ht="11.25"/>
    <row r="36" s="31" customFormat="1" ht="11.25"/>
    <row r="37" s="31" customFormat="1" ht="11.25"/>
    <row r="38" s="31" customFormat="1" ht="11.25"/>
    <row r="39" s="31" customFormat="1" ht="11.25"/>
    <row r="40" s="31" customFormat="1" ht="11.25"/>
    <row r="41" s="31" customFormat="1" ht="11.25"/>
    <row r="42" s="31" customFormat="1" ht="11.25"/>
    <row r="43" s="31" customFormat="1" ht="11.25"/>
    <row r="44" s="31" customFormat="1" ht="11.25"/>
    <row r="45" s="31" customFormat="1" ht="11.25"/>
    <row r="46" s="31" customFormat="1" ht="11.25"/>
    <row r="47" s="31" customFormat="1" ht="11.25"/>
    <row r="48" s="31" customFormat="1" ht="11.25"/>
    <row r="49" s="31" customFormat="1" ht="11.25"/>
    <row r="50" s="31" customFormat="1" ht="11.25"/>
    <row r="51" s="31" customFormat="1" ht="11.25"/>
    <row r="52" s="31" customFormat="1" ht="11.25"/>
    <row r="53" s="31" customFormat="1" ht="11.25"/>
    <row r="54" s="31" customFormat="1" ht="11.25"/>
    <row r="55" s="31" customFormat="1" ht="11.25"/>
    <row r="56" s="31" customFormat="1" ht="11.25"/>
    <row r="57" s="31" customFormat="1" ht="11.25"/>
    <row r="58" s="31" customFormat="1" ht="11.25"/>
    <row r="59" s="31" customFormat="1" ht="11.25"/>
    <row r="60" s="31" customFormat="1" ht="11.25"/>
    <row r="61" s="31" customFormat="1" ht="11.25"/>
    <row r="62" s="31" customFormat="1" ht="11.25"/>
    <row r="63" s="31" customFormat="1" ht="11.25"/>
    <row r="64" s="31" customFormat="1" ht="11.25"/>
    <row r="65" s="31" customFormat="1" ht="11.25"/>
    <row r="66" s="31" customFormat="1" ht="11.25"/>
    <row r="67" s="31" customFormat="1" ht="11.25"/>
    <row r="68" s="31" customFormat="1" ht="11.25"/>
    <row r="69" s="31" customFormat="1" ht="11.25"/>
    <row r="70" s="31" customFormat="1" ht="11.25"/>
    <row r="71" s="31" customFormat="1" ht="11.25"/>
    <row r="72" s="31" customFormat="1" ht="11.25"/>
    <row r="73" s="31" customFormat="1" ht="11.25"/>
    <row r="74" s="31" customFormat="1" ht="11.25"/>
    <row r="75" s="31" customFormat="1" ht="11.25"/>
    <row r="76" s="31" customFormat="1" ht="11.25"/>
    <row r="77" s="31" customFormat="1" ht="11.25"/>
    <row r="78" s="31" customFormat="1" ht="11.25"/>
    <row r="79" s="31" customFormat="1" ht="11.25"/>
    <row r="80" s="31" customFormat="1" ht="11.25"/>
    <row r="81" s="31" customFormat="1" ht="11.25"/>
    <row r="82" s="31" customFormat="1" ht="11.25"/>
    <row r="83" s="31" customFormat="1" ht="11.25"/>
    <row r="84" s="31" customFormat="1" ht="11.25"/>
    <row r="85" s="31" customFormat="1" ht="11.25"/>
    <row r="86" s="31" customFormat="1" ht="11.25"/>
    <row r="87" s="31" customFormat="1" ht="11.25"/>
    <row r="88" s="31" customFormat="1" ht="11.25"/>
    <row r="89" s="31" customFormat="1" ht="11.25"/>
    <row r="90" s="31" customFormat="1" ht="11.25"/>
    <row r="91" s="31" customFormat="1" ht="11.25"/>
    <row r="92" s="31" customFormat="1" ht="11.25"/>
    <row r="93" s="31" customFormat="1" ht="11.25"/>
    <row r="94" s="31" customFormat="1" ht="11.25"/>
    <row r="95" s="31" customFormat="1" ht="11.25"/>
  </sheetData>
  <sheetProtection/>
  <mergeCells count="4">
    <mergeCell ref="A1:D1"/>
    <mergeCell ref="A19:D19"/>
    <mergeCell ref="A3:A4"/>
    <mergeCell ref="B3:D3"/>
  </mergeCells>
  <printOptions/>
  <pageMargins left="0.787401575" right="0.787401575" top="0.984251969" bottom="0.984251969" header="0.4921259845" footer="0.4921259845"/>
  <pageSetup horizontalDpi="600" verticalDpi="600" orientation="portrait" paperSize="9" scale="95" r:id="rId1"/>
  <ignoredErrors>
    <ignoredError sqref="B15:D16" formulaRange="1"/>
  </ignoredErrors>
</worksheet>
</file>

<file path=xl/worksheets/sheet15.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D1"/>
    </sheetView>
  </sheetViews>
  <sheetFormatPr defaultColWidth="11.421875" defaultRowHeight="12.75"/>
  <cols>
    <col min="1" max="1" width="16.421875" style="24" customWidth="1"/>
    <col min="2" max="4" width="14.00390625" style="24" customWidth="1"/>
    <col min="5" max="5" width="5.140625" style="24" customWidth="1"/>
    <col min="6" max="16384" width="11.421875" style="24" customWidth="1"/>
  </cols>
  <sheetData>
    <row r="1" spans="1:4" s="350" customFormat="1" ht="30.75" customHeight="1">
      <c r="A1" s="483" t="s">
        <v>463</v>
      </c>
      <c r="B1" s="620"/>
      <c r="C1" s="620"/>
      <c r="D1" s="620"/>
    </row>
    <row r="2" spans="1:4" s="49" customFormat="1" ht="12.75">
      <c r="A2" s="24"/>
      <c r="B2" s="25"/>
      <c r="C2" s="25"/>
      <c r="D2" s="25"/>
    </row>
    <row r="3" spans="1:4" s="49" customFormat="1" ht="12.75">
      <c r="A3" s="621"/>
      <c r="B3" s="622" t="s">
        <v>2</v>
      </c>
      <c r="C3" s="623"/>
      <c r="D3" s="623"/>
    </row>
    <row r="4" spans="1:4" s="49" customFormat="1" ht="12.75">
      <c r="A4" s="621"/>
      <c r="B4" s="355" t="s">
        <v>3</v>
      </c>
      <c r="C4" s="355" t="s">
        <v>4</v>
      </c>
      <c r="D4" s="355" t="s">
        <v>2</v>
      </c>
    </row>
    <row r="5" spans="1:10" s="49" customFormat="1" ht="12.75">
      <c r="A5" s="351" t="s">
        <v>6</v>
      </c>
      <c r="B5" s="352">
        <v>43.8</v>
      </c>
      <c r="C5" s="352">
        <v>56.2</v>
      </c>
      <c r="D5" s="352">
        <v>100</v>
      </c>
      <c r="F5" s="115"/>
      <c r="H5" s="115"/>
      <c r="J5" s="115"/>
    </row>
    <row r="6" spans="1:10" s="49" customFormat="1" ht="12.75">
      <c r="A6" s="351" t="s">
        <v>7</v>
      </c>
      <c r="B6" s="352">
        <v>48.6</v>
      </c>
      <c r="C6" s="352">
        <v>51.4</v>
      </c>
      <c r="D6" s="352">
        <v>100</v>
      </c>
      <c r="F6" s="115"/>
      <c r="H6" s="115"/>
      <c r="J6" s="115"/>
    </row>
    <row r="7" spans="1:10" s="49" customFormat="1" ht="12.75">
      <c r="A7" s="351" t="s">
        <v>8</v>
      </c>
      <c r="B7" s="352">
        <v>48.8</v>
      </c>
      <c r="C7" s="352">
        <v>51.2</v>
      </c>
      <c r="D7" s="352">
        <v>100</v>
      </c>
      <c r="F7" s="115"/>
      <c r="H7" s="115"/>
      <c r="J7" s="115"/>
    </row>
    <row r="8" spans="1:10" s="49" customFormat="1" ht="12.75">
      <c r="A8" s="351" t="s">
        <v>9</v>
      </c>
      <c r="B8" s="352">
        <v>48.7</v>
      </c>
      <c r="C8" s="352">
        <v>51.3</v>
      </c>
      <c r="D8" s="352">
        <v>100</v>
      </c>
      <c r="F8" s="115"/>
      <c r="H8" s="115"/>
      <c r="J8" s="115"/>
    </row>
    <row r="9" spans="1:10" s="49" customFormat="1" ht="12.75">
      <c r="A9" s="351" t="s">
        <v>10</v>
      </c>
      <c r="B9" s="352">
        <v>48</v>
      </c>
      <c r="C9" s="352">
        <v>52</v>
      </c>
      <c r="D9" s="352">
        <v>100</v>
      </c>
      <c r="F9" s="115"/>
      <c r="H9" s="115"/>
      <c r="J9" s="115"/>
    </row>
    <row r="10" spans="1:10" s="49" customFormat="1" ht="12.75">
      <c r="A10" s="351" t="s">
        <v>11</v>
      </c>
      <c r="B10" s="352">
        <v>42</v>
      </c>
      <c r="C10" s="352">
        <v>58</v>
      </c>
      <c r="D10" s="352">
        <v>100</v>
      </c>
      <c r="F10" s="115"/>
      <c r="H10" s="115"/>
      <c r="J10" s="115"/>
    </row>
    <row r="11" spans="1:10" s="116" customFormat="1" ht="12.75">
      <c r="A11" s="351" t="s">
        <v>12</v>
      </c>
      <c r="B11" s="352">
        <v>32</v>
      </c>
      <c r="C11" s="352">
        <v>68</v>
      </c>
      <c r="D11" s="352">
        <v>100</v>
      </c>
      <c r="F11" s="115"/>
      <c r="H11" s="115"/>
      <c r="J11" s="115"/>
    </row>
    <row r="12" spans="1:10" s="49" customFormat="1" ht="12.75">
      <c r="A12" s="356" t="s">
        <v>19</v>
      </c>
      <c r="B12" s="357">
        <v>47.4</v>
      </c>
      <c r="C12" s="357">
        <v>52.6</v>
      </c>
      <c r="D12" s="358">
        <v>100</v>
      </c>
      <c r="F12" s="115"/>
      <c r="H12" s="115"/>
      <c r="J12" s="115"/>
    </row>
    <row r="13" spans="1:10" s="49" customFormat="1" ht="12.75">
      <c r="A13" s="359" t="s">
        <v>17</v>
      </c>
      <c r="B13" s="360">
        <v>213095</v>
      </c>
      <c r="C13" s="360">
        <v>236236</v>
      </c>
      <c r="D13" s="360">
        <v>449331</v>
      </c>
      <c r="F13" s="115"/>
      <c r="H13" s="115"/>
      <c r="J13" s="115"/>
    </row>
    <row r="14" spans="1:10" s="26" customFormat="1" ht="12.75">
      <c r="A14" s="353" t="s">
        <v>421</v>
      </c>
      <c r="B14" s="354">
        <v>48.6</v>
      </c>
      <c r="C14" s="354">
        <v>51.4</v>
      </c>
      <c r="D14" s="354">
        <v>100</v>
      </c>
      <c r="F14" s="115"/>
      <c r="H14" s="115"/>
      <c r="J14" s="115"/>
    </row>
    <row r="15" spans="1:4" s="26" customFormat="1" ht="12.75">
      <c r="A15" s="618" t="s">
        <v>471</v>
      </c>
      <c r="B15" s="619"/>
      <c r="C15" s="619"/>
      <c r="D15" s="619"/>
    </row>
    <row r="16" s="26" customFormat="1" ht="12.75"/>
    <row r="17" s="26" customFormat="1" ht="12.75"/>
    <row r="18" s="26" customFormat="1" ht="12.75"/>
    <row r="19" s="26" customFormat="1" ht="12.75"/>
    <row r="20" s="26" customFormat="1" ht="12.75"/>
    <row r="21" s="26" customFormat="1" ht="12.75"/>
    <row r="22" s="26" customFormat="1" ht="12.75"/>
    <row r="23" s="26" customFormat="1" ht="12.75"/>
    <row r="24" s="26" customFormat="1" ht="12.75"/>
    <row r="25" s="26" customFormat="1" ht="12.75"/>
    <row r="26" s="26" customFormat="1" ht="12.75"/>
    <row r="27" s="26" customFormat="1" ht="12.75"/>
    <row r="28" s="26" customFormat="1" ht="12.75"/>
    <row r="29" s="26" customFormat="1" ht="12.75"/>
    <row r="30" s="26" customFormat="1" ht="12.75"/>
    <row r="31" s="26" customFormat="1" ht="12.75"/>
    <row r="32" s="26" customFormat="1" ht="12.75"/>
    <row r="33" s="26" customFormat="1" ht="12.75"/>
    <row r="34" s="26" customFormat="1" ht="12.75"/>
    <row r="35" s="26" customFormat="1" ht="12.75"/>
    <row r="36" s="26" customFormat="1" ht="12.75"/>
    <row r="37" s="26" customFormat="1" ht="12.75"/>
    <row r="38" s="26" customFormat="1" ht="12.75"/>
    <row r="39" s="26" customFormat="1" ht="12.75"/>
    <row r="40" s="26" customFormat="1" ht="12.75"/>
    <row r="41" s="26" customFormat="1" ht="12.75"/>
    <row r="42" s="26" customFormat="1" ht="12.75"/>
    <row r="43" s="26" customFormat="1" ht="12.75"/>
    <row r="44" s="26" customFormat="1" ht="12.75"/>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sheetData>
  <sheetProtection/>
  <mergeCells count="4">
    <mergeCell ref="A15:D15"/>
    <mergeCell ref="A1:D1"/>
    <mergeCell ref="A3:A4"/>
    <mergeCell ref="B3:D3"/>
  </mergeCells>
  <printOptions/>
  <pageMargins left="0.787401575" right="0.787401575" top="0.984251969" bottom="0.984251969" header="0.4921259845" footer="0.4921259845"/>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M338"/>
  <sheetViews>
    <sheetView zoomScalePageLayoutView="0" workbookViewId="0" topLeftCell="A1">
      <selection activeCell="A1" sqref="A1:F1"/>
    </sheetView>
  </sheetViews>
  <sheetFormatPr defaultColWidth="11.421875" defaultRowHeight="12.75"/>
  <cols>
    <col min="1" max="1" width="30.00390625" style="11" customWidth="1"/>
    <col min="2" max="6" width="14.7109375" style="11" customWidth="1"/>
    <col min="7" max="7" width="11.421875" style="11" customWidth="1"/>
    <col min="8" max="8" width="2.140625" style="11" customWidth="1"/>
    <col min="9" max="16384" width="11.421875" style="11" customWidth="1"/>
  </cols>
  <sheetData>
    <row r="1" spans="1:6" s="28" customFormat="1" ht="30.75" customHeight="1">
      <c r="A1" s="483" t="s">
        <v>464</v>
      </c>
      <c r="B1" s="483"/>
      <c r="C1" s="483"/>
      <c r="D1" s="483"/>
      <c r="E1" s="483"/>
      <c r="F1" s="483"/>
    </row>
    <row r="2" spans="1:13" s="31" customFormat="1" ht="11.25">
      <c r="A2" s="624"/>
      <c r="B2" s="625"/>
      <c r="C2" s="625"/>
      <c r="D2" s="625"/>
      <c r="E2" s="625"/>
      <c r="F2" s="625"/>
      <c r="G2" s="625"/>
      <c r="H2" s="625"/>
      <c r="I2" s="625"/>
      <c r="J2" s="625"/>
      <c r="K2" s="625"/>
      <c r="L2" s="625"/>
      <c r="M2" s="625"/>
    </row>
    <row r="3" spans="1:6" ht="11.25">
      <c r="A3" s="611"/>
      <c r="B3" s="612" t="s">
        <v>25</v>
      </c>
      <c r="C3" s="612" t="s">
        <v>461</v>
      </c>
      <c r="D3" s="612" t="s">
        <v>27</v>
      </c>
      <c r="E3" s="612"/>
      <c r="F3" s="612"/>
    </row>
    <row r="4" spans="1:6" s="28" customFormat="1" ht="11.25">
      <c r="A4" s="611"/>
      <c r="B4" s="612"/>
      <c r="C4" s="612"/>
      <c r="D4" s="317" t="s">
        <v>3</v>
      </c>
      <c r="E4" s="317" t="s">
        <v>4</v>
      </c>
      <c r="F4" s="317" t="s">
        <v>2</v>
      </c>
    </row>
    <row r="5" spans="1:6" s="28" customFormat="1" ht="11.25">
      <c r="A5" s="314" t="s">
        <v>28</v>
      </c>
      <c r="B5" s="315">
        <v>50</v>
      </c>
      <c r="C5" s="315">
        <v>80.6</v>
      </c>
      <c r="D5" s="315">
        <v>73.7</v>
      </c>
      <c r="E5" s="315">
        <v>73.5</v>
      </c>
      <c r="F5" s="315">
        <v>73.6</v>
      </c>
    </row>
    <row r="6" spans="1:6" s="28" customFormat="1" ht="11.25">
      <c r="A6" s="314" t="s">
        <v>29</v>
      </c>
      <c r="B6" s="315">
        <v>69.4</v>
      </c>
      <c r="C6" s="315">
        <v>3</v>
      </c>
      <c r="D6" s="315">
        <v>73.7</v>
      </c>
      <c r="E6" s="315">
        <v>75.6</v>
      </c>
      <c r="F6" s="315">
        <v>75</v>
      </c>
    </row>
    <row r="7" spans="1:6" s="28" customFormat="1" ht="11.25">
      <c r="A7" s="314" t="s">
        <v>30</v>
      </c>
      <c r="B7" s="315">
        <v>68.6</v>
      </c>
      <c r="C7" s="315">
        <v>0</v>
      </c>
      <c r="D7" s="315">
        <v>72.5</v>
      </c>
      <c r="E7" s="315">
        <v>75.1</v>
      </c>
      <c r="F7" s="315">
        <v>74.3</v>
      </c>
    </row>
    <row r="8" spans="1:6" s="28" customFormat="1" ht="11.25">
      <c r="A8" s="314" t="s">
        <v>31</v>
      </c>
      <c r="B8" s="315">
        <v>53.6</v>
      </c>
      <c r="C8" s="315">
        <v>64.9</v>
      </c>
      <c r="D8" s="315">
        <v>74.2</v>
      </c>
      <c r="E8" s="315">
        <v>76.3</v>
      </c>
      <c r="F8" s="315">
        <v>75.3</v>
      </c>
    </row>
    <row r="9" spans="1:6" s="28" customFormat="1" ht="11.25">
      <c r="A9" s="314" t="s">
        <v>271</v>
      </c>
      <c r="B9" s="315">
        <v>59</v>
      </c>
      <c r="C9" s="315">
        <v>7.6</v>
      </c>
      <c r="D9" s="315">
        <v>73.3</v>
      </c>
      <c r="E9" s="315">
        <v>79.1</v>
      </c>
      <c r="F9" s="315">
        <v>76.7</v>
      </c>
    </row>
    <row r="10" spans="1:6" s="28" customFormat="1" ht="11.25">
      <c r="A10" s="323" t="s">
        <v>422</v>
      </c>
      <c r="B10" s="315">
        <v>72.8</v>
      </c>
      <c r="C10" s="315">
        <v>1.7</v>
      </c>
      <c r="D10" s="315">
        <v>76.2</v>
      </c>
      <c r="E10" s="315">
        <v>84.5</v>
      </c>
      <c r="F10" s="315">
        <v>82.2</v>
      </c>
    </row>
    <row r="11" spans="1:6" s="28" customFormat="1" ht="11.25">
      <c r="A11" s="314" t="s">
        <v>32</v>
      </c>
      <c r="B11" s="315">
        <v>88.5</v>
      </c>
      <c r="C11" s="315">
        <v>6.9</v>
      </c>
      <c r="D11" s="315">
        <v>78.4</v>
      </c>
      <c r="E11" s="315">
        <v>79.7</v>
      </c>
      <c r="F11" s="315">
        <v>79.6</v>
      </c>
    </row>
    <row r="12" spans="1:6" s="28" customFormat="1" ht="11.25">
      <c r="A12" s="314" t="s">
        <v>33</v>
      </c>
      <c r="B12" s="331" t="s">
        <v>338</v>
      </c>
      <c r="C12" s="331" t="s">
        <v>338</v>
      </c>
      <c r="D12" s="315">
        <v>85</v>
      </c>
      <c r="E12" s="315">
        <v>91.3</v>
      </c>
      <c r="F12" s="315">
        <v>90</v>
      </c>
    </row>
    <row r="13" spans="1:6" s="28" customFormat="1" ht="11.25">
      <c r="A13" s="314" t="s">
        <v>34</v>
      </c>
      <c r="B13" s="315">
        <v>40.6</v>
      </c>
      <c r="C13" s="315">
        <v>0.9</v>
      </c>
      <c r="D13" s="315">
        <v>74.4</v>
      </c>
      <c r="E13" s="315">
        <v>80.9</v>
      </c>
      <c r="F13" s="315">
        <v>77</v>
      </c>
    </row>
    <row r="14" spans="1:6" s="28" customFormat="1" ht="11.25">
      <c r="A14" s="314" t="s">
        <v>35</v>
      </c>
      <c r="B14" s="363" t="s">
        <v>246</v>
      </c>
      <c r="C14" s="363" t="s">
        <v>246</v>
      </c>
      <c r="D14" s="363" t="s">
        <v>246</v>
      </c>
      <c r="E14" s="363" t="s">
        <v>246</v>
      </c>
      <c r="F14" s="363" t="s">
        <v>246</v>
      </c>
    </row>
    <row r="15" spans="1:6" s="28" customFormat="1" ht="11.25">
      <c r="A15" s="314" t="s">
        <v>272</v>
      </c>
      <c r="B15" s="315">
        <v>27.8</v>
      </c>
      <c r="C15" s="315">
        <v>99.5</v>
      </c>
      <c r="D15" s="315">
        <v>73.7</v>
      </c>
      <c r="E15" s="315">
        <v>76.4</v>
      </c>
      <c r="F15" s="315">
        <v>74.5</v>
      </c>
    </row>
    <row r="16" spans="1:6" s="28" customFormat="1" ht="11.25">
      <c r="A16" s="328" t="s">
        <v>36</v>
      </c>
      <c r="B16" s="364" t="s">
        <v>246</v>
      </c>
      <c r="C16" s="364" t="s">
        <v>246</v>
      </c>
      <c r="D16" s="364" t="s">
        <v>246</v>
      </c>
      <c r="E16" s="364" t="s">
        <v>246</v>
      </c>
      <c r="F16" s="364" t="s">
        <v>246</v>
      </c>
    </row>
    <row r="17" spans="1:6" s="28" customFormat="1" ht="11.25">
      <c r="A17" s="327" t="s">
        <v>19</v>
      </c>
      <c r="B17" s="319">
        <v>52.6</v>
      </c>
      <c r="C17" s="319">
        <v>67.3</v>
      </c>
      <c r="D17" s="316">
        <v>73.6</v>
      </c>
      <c r="E17" s="319">
        <v>74</v>
      </c>
      <c r="F17" s="316">
        <v>73.8</v>
      </c>
    </row>
    <row r="18" spans="1:13" s="60" customFormat="1" ht="11.25">
      <c r="A18" s="11" t="s">
        <v>477</v>
      </c>
      <c r="B18" s="11"/>
      <c r="C18" s="11"/>
      <c r="D18" s="11"/>
      <c r="E18" s="11"/>
      <c r="F18" s="11"/>
      <c r="G18" s="11"/>
      <c r="H18" s="28"/>
      <c r="I18" s="28"/>
      <c r="J18" s="28"/>
      <c r="K18" s="28"/>
      <c r="L18" s="28"/>
      <c r="M18" s="68"/>
    </row>
    <row r="19" spans="1:6" s="28" customFormat="1" ht="11.25">
      <c r="A19" s="610" t="s">
        <v>471</v>
      </c>
      <c r="B19" s="610"/>
      <c r="C19" s="610"/>
      <c r="D19" s="610"/>
      <c r="E19" s="610"/>
      <c r="F19" s="610"/>
    </row>
    <row r="20" spans="2:7" s="28" customFormat="1" ht="15.75" customHeight="1">
      <c r="B20" s="361"/>
      <c r="C20" s="112"/>
      <c r="D20" s="361"/>
      <c r="E20" s="361"/>
      <c r="F20" s="361"/>
      <c r="G20" s="111"/>
    </row>
    <row r="21" spans="2:7" s="28" customFormat="1" ht="15.75" customHeight="1">
      <c r="B21" s="361"/>
      <c r="C21" s="112"/>
      <c r="D21" s="361"/>
      <c r="E21" s="361"/>
      <c r="F21" s="361"/>
      <c r="G21" s="111"/>
    </row>
    <row r="22" spans="2:7" s="28" customFormat="1" ht="15.75" customHeight="1">
      <c r="B22" s="361"/>
      <c r="C22" s="112"/>
      <c r="D22" s="361"/>
      <c r="E22" s="361"/>
      <c r="F22" s="361"/>
      <c r="G22" s="111"/>
    </row>
    <row r="23" spans="2:7" s="28" customFormat="1" ht="15.75" customHeight="1">
      <c r="B23" s="361"/>
      <c r="C23" s="112"/>
      <c r="D23" s="361"/>
      <c r="E23" s="361"/>
      <c r="F23" s="361"/>
      <c r="G23" s="111"/>
    </row>
    <row r="24" spans="2:7" s="28" customFormat="1" ht="15.75" customHeight="1">
      <c r="B24" s="361"/>
      <c r="C24" s="112"/>
      <c r="D24" s="361"/>
      <c r="E24" s="361"/>
      <c r="F24" s="361"/>
      <c r="G24" s="111"/>
    </row>
    <row r="25" spans="2:7" s="28" customFormat="1" ht="15.75" customHeight="1">
      <c r="B25" s="361"/>
      <c r="C25" s="112"/>
      <c r="D25" s="361"/>
      <c r="E25" s="361"/>
      <c r="F25" s="361"/>
      <c r="G25" s="111"/>
    </row>
    <row r="26" spans="2:7" s="28" customFormat="1" ht="15.75" customHeight="1">
      <c r="B26" s="361"/>
      <c r="C26" s="112"/>
      <c r="D26" s="361"/>
      <c r="E26" s="361"/>
      <c r="F26" s="361"/>
      <c r="G26" s="111"/>
    </row>
    <row r="27" spans="2:7" s="28" customFormat="1" ht="15.75" customHeight="1">
      <c r="B27" s="361"/>
      <c r="C27" s="112"/>
      <c r="D27" s="361"/>
      <c r="E27" s="361"/>
      <c r="F27" s="361"/>
      <c r="G27" s="111"/>
    </row>
    <row r="28" spans="2:7" s="28" customFormat="1" ht="15.75" customHeight="1">
      <c r="B28" s="361"/>
      <c r="C28" s="112"/>
      <c r="D28" s="361"/>
      <c r="E28" s="361"/>
      <c r="F28" s="361"/>
      <c r="G28" s="111"/>
    </row>
    <row r="29" spans="2:7" s="28" customFormat="1" ht="15.75" customHeight="1">
      <c r="B29" s="46"/>
      <c r="C29" s="112"/>
      <c r="D29" s="46"/>
      <c r="E29" s="46"/>
      <c r="F29" s="46"/>
      <c r="G29" s="111"/>
    </row>
    <row r="30" spans="2:7" s="28" customFormat="1" ht="15.75" customHeight="1">
      <c r="B30" s="361"/>
      <c r="C30" s="112"/>
      <c r="D30" s="361"/>
      <c r="E30" s="361"/>
      <c r="F30" s="361"/>
      <c r="G30" s="111"/>
    </row>
    <row r="31" spans="2:7" s="28" customFormat="1" ht="15.75" customHeight="1">
      <c r="B31" s="46"/>
      <c r="C31" s="112"/>
      <c r="D31" s="46"/>
      <c r="E31" s="46"/>
      <c r="F31" s="46"/>
      <c r="G31" s="111"/>
    </row>
    <row r="32" spans="2:7" s="28" customFormat="1" ht="15.75" customHeight="1">
      <c r="B32" s="361"/>
      <c r="C32" s="112"/>
      <c r="D32" s="361"/>
      <c r="E32" s="361"/>
      <c r="F32" s="361"/>
      <c r="G32" s="111"/>
    </row>
    <row r="33" spans="2:6" ht="15.75" customHeight="1">
      <c r="B33" s="46"/>
      <c r="C33" s="46"/>
      <c r="D33" s="46"/>
      <c r="E33" s="46"/>
      <c r="F33" s="46"/>
    </row>
    <row r="34" spans="2:6" ht="15.75" customHeight="1">
      <c r="B34" s="46"/>
      <c r="C34" s="46"/>
      <c r="D34" s="46"/>
      <c r="E34" s="46"/>
      <c r="F34" s="46"/>
    </row>
    <row r="35" spans="2:6" ht="15.75" customHeight="1">
      <c r="B35" s="46"/>
      <c r="C35" s="46"/>
      <c r="D35" s="46"/>
      <c r="E35" s="46"/>
      <c r="F35" s="46"/>
    </row>
    <row r="36" spans="2:6" ht="15.75" customHeight="1">
      <c r="B36" s="46"/>
      <c r="C36" s="46"/>
      <c r="D36" s="46"/>
      <c r="E36" s="46"/>
      <c r="F36" s="46"/>
    </row>
    <row r="37" spans="2:6" ht="15.75" customHeight="1">
      <c r="B37" s="46"/>
      <c r="C37" s="46"/>
      <c r="D37" s="46"/>
      <c r="E37" s="46"/>
      <c r="F37" s="46"/>
    </row>
    <row r="38" spans="2:6" ht="15.75" customHeight="1">
      <c r="B38" s="46"/>
      <c r="C38" s="46"/>
      <c r="D38" s="46"/>
      <c r="E38" s="46"/>
      <c r="F38" s="46"/>
    </row>
    <row r="39" spans="2:6" ht="15.75" customHeight="1">
      <c r="B39" s="46"/>
      <c r="C39" s="46"/>
      <c r="D39" s="46"/>
      <c r="E39" s="46"/>
      <c r="F39" s="46"/>
    </row>
    <row r="40" spans="2:6" ht="15.75" customHeight="1">
      <c r="B40" s="46"/>
      <c r="C40" s="46"/>
      <c r="D40" s="46"/>
      <c r="E40" s="46"/>
      <c r="F40" s="46"/>
    </row>
    <row r="41" spans="2:6" ht="15.75" customHeight="1">
      <c r="B41" s="46"/>
      <c r="C41" s="46"/>
      <c r="D41" s="46"/>
      <c r="E41" s="46"/>
      <c r="F41" s="46"/>
    </row>
    <row r="42" spans="2:6" ht="15.75" customHeight="1">
      <c r="B42" s="46"/>
      <c r="C42" s="46"/>
      <c r="D42" s="46"/>
      <c r="E42" s="46"/>
      <c r="F42" s="46"/>
    </row>
    <row r="43" spans="2:6" ht="15.75" customHeight="1">
      <c r="B43" s="46"/>
      <c r="C43" s="46"/>
      <c r="D43" s="46"/>
      <c r="E43" s="46"/>
      <c r="F43" s="46"/>
    </row>
    <row r="44" spans="2:6" ht="15.75" customHeight="1">
      <c r="B44" s="46"/>
      <c r="C44" s="46"/>
      <c r="D44" s="46"/>
      <c r="E44" s="46"/>
      <c r="F44" s="46"/>
    </row>
    <row r="45" spans="2:6" ht="11.25">
      <c r="B45" s="46"/>
      <c r="C45" s="46"/>
      <c r="D45" s="46"/>
      <c r="E45" s="46"/>
      <c r="F45" s="46"/>
    </row>
    <row r="46" spans="2:6" ht="11.25">
      <c r="B46" s="46"/>
      <c r="C46" s="46"/>
      <c r="D46" s="46"/>
      <c r="E46" s="46"/>
      <c r="F46" s="46"/>
    </row>
    <row r="47" spans="2:6" ht="11.25">
      <c r="B47" s="46"/>
      <c r="C47" s="46"/>
      <c r="D47" s="46"/>
      <c r="E47" s="46"/>
      <c r="F47" s="46"/>
    </row>
    <row r="48" spans="2:6" ht="11.25">
      <c r="B48" s="46"/>
      <c r="C48" s="46"/>
      <c r="D48" s="46"/>
      <c r="E48" s="46"/>
      <c r="F48" s="46"/>
    </row>
    <row r="49" spans="2:6" ht="11.25">
      <c r="B49" s="46"/>
      <c r="C49" s="46"/>
      <c r="D49" s="46"/>
      <c r="E49" s="46"/>
      <c r="F49" s="46"/>
    </row>
    <row r="50" spans="2:6" ht="11.25">
      <c r="B50" s="46"/>
      <c r="C50" s="46"/>
      <c r="D50" s="46"/>
      <c r="E50" s="46"/>
      <c r="F50" s="46"/>
    </row>
    <row r="51" spans="2:6" ht="11.25">
      <c r="B51" s="46"/>
      <c r="C51" s="46"/>
      <c r="D51" s="46"/>
      <c r="E51" s="46"/>
      <c r="F51" s="46"/>
    </row>
    <row r="52" spans="2:6" ht="11.25">
      <c r="B52" s="46"/>
      <c r="C52" s="46"/>
      <c r="D52" s="46"/>
      <c r="E52" s="46"/>
      <c r="F52" s="46"/>
    </row>
    <row r="53" spans="2:6" ht="11.25">
      <c r="B53" s="46"/>
      <c r="C53" s="46"/>
      <c r="D53" s="46"/>
      <c r="E53" s="46"/>
      <c r="F53" s="46"/>
    </row>
    <row r="54" spans="2:6" ht="11.25">
      <c r="B54" s="46"/>
      <c r="C54" s="46"/>
      <c r="D54" s="46"/>
      <c r="E54" s="46"/>
      <c r="F54" s="46"/>
    </row>
    <row r="55" spans="2:6" ht="11.25">
      <c r="B55" s="46"/>
      <c r="C55" s="46"/>
      <c r="D55" s="46"/>
      <c r="E55" s="46"/>
      <c r="F55" s="46"/>
    </row>
    <row r="56" spans="2:6" ht="11.25">
      <c r="B56" s="46"/>
      <c r="C56" s="46"/>
      <c r="D56" s="46"/>
      <c r="E56" s="46"/>
      <c r="F56" s="46"/>
    </row>
    <row r="57" spans="2:6" ht="11.25">
      <c r="B57" s="46"/>
      <c r="C57" s="46"/>
      <c r="D57" s="46"/>
      <c r="E57" s="46"/>
      <c r="F57" s="46"/>
    </row>
    <row r="58" spans="2:6" ht="11.25">
      <c r="B58" s="46"/>
      <c r="C58" s="46"/>
      <c r="D58" s="46"/>
      <c r="E58" s="46"/>
      <c r="F58" s="46"/>
    </row>
    <row r="59" spans="2:6" ht="11.25">
      <c r="B59" s="46"/>
      <c r="C59" s="46"/>
      <c r="D59" s="46"/>
      <c r="E59" s="46"/>
      <c r="F59" s="46"/>
    </row>
    <row r="60" spans="2:6" ht="11.25">
      <c r="B60" s="46"/>
      <c r="C60" s="46"/>
      <c r="D60" s="46"/>
      <c r="E60" s="46"/>
      <c r="F60" s="46"/>
    </row>
    <row r="61" spans="2:6" ht="11.25">
      <c r="B61" s="46"/>
      <c r="C61" s="46"/>
      <c r="D61" s="46"/>
      <c r="E61" s="46"/>
      <c r="F61" s="46"/>
    </row>
    <row r="62" spans="2:6" ht="11.25">
      <c r="B62" s="46"/>
      <c r="C62" s="46"/>
      <c r="D62" s="46"/>
      <c r="E62" s="46"/>
      <c r="F62" s="46"/>
    </row>
    <row r="63" spans="2:6" ht="11.25">
      <c r="B63" s="46"/>
      <c r="C63" s="46"/>
      <c r="D63" s="46"/>
      <c r="E63" s="46"/>
      <c r="F63" s="46"/>
    </row>
    <row r="64" spans="2:6" ht="11.25">
      <c r="B64" s="46"/>
      <c r="C64" s="46"/>
      <c r="D64" s="46"/>
      <c r="E64" s="46"/>
      <c r="F64" s="46"/>
    </row>
    <row r="65" spans="2:6" ht="11.25">
      <c r="B65" s="46"/>
      <c r="C65" s="46"/>
      <c r="D65" s="46"/>
      <c r="E65" s="46"/>
      <c r="F65" s="46"/>
    </row>
    <row r="66" spans="2:6" ht="11.25">
      <c r="B66" s="46"/>
      <c r="C66" s="46"/>
      <c r="D66" s="46"/>
      <c r="E66" s="46"/>
      <c r="F66" s="46"/>
    </row>
    <row r="67" spans="2:6" ht="11.25">
      <c r="B67" s="46"/>
      <c r="C67" s="46"/>
      <c r="D67" s="46"/>
      <c r="E67" s="46"/>
      <c r="F67" s="46"/>
    </row>
    <row r="68" spans="2:6" ht="11.25">
      <c r="B68" s="46"/>
      <c r="C68" s="46"/>
      <c r="D68" s="46"/>
      <c r="E68" s="46"/>
      <c r="F68" s="46"/>
    </row>
    <row r="69" spans="2:6" ht="11.25">
      <c r="B69" s="46"/>
      <c r="C69" s="46"/>
      <c r="D69" s="46"/>
      <c r="E69" s="46"/>
      <c r="F69" s="46"/>
    </row>
    <row r="70" spans="2:6" ht="11.25">
      <c r="B70" s="46"/>
      <c r="C70" s="46"/>
      <c r="D70" s="46"/>
      <c r="E70" s="46"/>
      <c r="F70" s="46"/>
    </row>
    <row r="71" spans="2:6" ht="11.25">
      <c r="B71" s="46"/>
      <c r="C71" s="46"/>
      <c r="D71" s="46"/>
      <c r="E71" s="46"/>
      <c r="F71" s="46"/>
    </row>
    <row r="72" spans="2:6" ht="11.25">
      <c r="B72" s="46"/>
      <c r="C72" s="46"/>
      <c r="D72" s="46"/>
      <c r="E72" s="46"/>
      <c r="F72" s="46"/>
    </row>
    <row r="73" spans="2:6" ht="11.25">
      <c r="B73" s="46"/>
      <c r="C73" s="46"/>
      <c r="D73" s="46"/>
      <c r="E73" s="46"/>
      <c r="F73" s="46"/>
    </row>
    <row r="74" spans="2:6" ht="11.25">
      <c r="B74" s="46"/>
      <c r="C74" s="46"/>
      <c r="D74" s="46"/>
      <c r="E74" s="46"/>
      <c r="F74" s="46"/>
    </row>
    <row r="75" spans="2:6" ht="11.25">
      <c r="B75" s="46"/>
      <c r="C75" s="46"/>
      <c r="D75" s="46"/>
      <c r="E75" s="46"/>
      <c r="F75" s="46"/>
    </row>
    <row r="76" spans="2:6" ht="11.25">
      <c r="B76" s="46"/>
      <c r="C76" s="46"/>
      <c r="D76" s="46"/>
      <c r="E76" s="46"/>
      <c r="F76" s="46"/>
    </row>
    <row r="77" spans="2:6" ht="11.25">
      <c r="B77" s="46"/>
      <c r="C77" s="46"/>
      <c r="D77" s="46"/>
      <c r="E77" s="46"/>
      <c r="F77" s="46"/>
    </row>
    <row r="78" spans="2:6" ht="11.25">
      <c r="B78" s="46"/>
      <c r="C78" s="46"/>
      <c r="D78" s="46"/>
      <c r="E78" s="46"/>
      <c r="F78" s="46"/>
    </row>
    <row r="79" spans="2:6" ht="11.25">
      <c r="B79" s="46"/>
      <c r="C79" s="46"/>
      <c r="D79" s="46"/>
      <c r="E79" s="46"/>
      <c r="F79" s="46"/>
    </row>
    <row r="80" spans="2:6" ht="11.25">
      <c r="B80" s="46"/>
      <c r="C80" s="46"/>
      <c r="D80" s="46"/>
      <c r="E80" s="46"/>
      <c r="F80" s="46"/>
    </row>
    <row r="81" spans="2:6" ht="11.25">
      <c r="B81" s="46"/>
      <c r="C81" s="46"/>
      <c r="D81" s="46"/>
      <c r="E81" s="46"/>
      <c r="F81" s="46"/>
    </row>
    <row r="82" spans="2:6" ht="11.25">
      <c r="B82" s="46"/>
      <c r="C82" s="46"/>
      <c r="D82" s="46"/>
      <c r="E82" s="46"/>
      <c r="F82" s="46"/>
    </row>
    <row r="83" spans="2:6" ht="11.25">
      <c r="B83" s="46"/>
      <c r="C83" s="46"/>
      <c r="D83" s="46"/>
      <c r="E83" s="46"/>
      <c r="F83" s="46"/>
    </row>
    <row r="84" spans="2:6" ht="11.25">
      <c r="B84" s="46"/>
      <c r="C84" s="46"/>
      <c r="D84" s="46"/>
      <c r="E84" s="46"/>
      <c r="F84" s="46"/>
    </row>
    <row r="85" spans="2:6" ht="11.25">
      <c r="B85" s="46"/>
      <c r="C85" s="46"/>
      <c r="D85" s="46"/>
      <c r="E85" s="46"/>
      <c r="F85" s="46"/>
    </row>
    <row r="86" spans="2:6" ht="11.25">
      <c r="B86" s="46"/>
      <c r="C86" s="46"/>
      <c r="D86" s="46"/>
      <c r="E86" s="46"/>
      <c r="F86" s="46"/>
    </row>
    <row r="87" spans="2:6" ht="11.25">
      <c r="B87" s="46"/>
      <c r="C87" s="46"/>
      <c r="D87" s="46"/>
      <c r="E87" s="46"/>
      <c r="F87" s="46"/>
    </row>
    <row r="88" spans="2:6" ht="11.25">
      <c r="B88" s="46"/>
      <c r="C88" s="46"/>
      <c r="D88" s="46"/>
      <c r="E88" s="46"/>
      <c r="F88" s="46"/>
    </row>
    <row r="89" spans="2:6" ht="11.25">
      <c r="B89" s="46"/>
      <c r="C89" s="46"/>
      <c r="D89" s="46"/>
      <c r="E89" s="46"/>
      <c r="F89" s="46"/>
    </row>
    <row r="90" spans="2:6" ht="11.25">
      <c r="B90" s="46"/>
      <c r="C90" s="46"/>
      <c r="D90" s="46"/>
      <c r="E90" s="46"/>
      <c r="F90" s="46"/>
    </row>
    <row r="91" spans="2:6" ht="11.25">
      <c r="B91" s="46"/>
      <c r="C91" s="46"/>
      <c r="D91" s="46"/>
      <c r="E91" s="46"/>
      <c r="F91" s="46"/>
    </row>
    <row r="92" spans="2:6" ht="11.25">
      <c r="B92" s="46"/>
      <c r="C92" s="46"/>
      <c r="D92" s="46"/>
      <c r="E92" s="46"/>
      <c r="F92" s="46"/>
    </row>
    <row r="93" spans="2:6" ht="11.25">
      <c r="B93" s="46"/>
      <c r="C93" s="46"/>
      <c r="D93" s="46"/>
      <c r="E93" s="46"/>
      <c r="F93" s="46"/>
    </row>
    <row r="94" spans="2:6" ht="11.25">
      <c r="B94" s="46"/>
      <c r="C94" s="46"/>
      <c r="D94" s="46"/>
      <c r="E94" s="46"/>
      <c r="F94" s="46"/>
    </row>
    <row r="95" spans="2:6" ht="11.25">
      <c r="B95" s="46"/>
      <c r="C95" s="46"/>
      <c r="D95" s="46"/>
      <c r="E95" s="46"/>
      <c r="F95" s="46"/>
    </row>
    <row r="96" spans="2:6" ht="11.25">
      <c r="B96" s="46"/>
      <c r="C96" s="46"/>
      <c r="D96" s="46"/>
      <c r="E96" s="46"/>
      <c r="F96" s="46"/>
    </row>
    <row r="97" spans="2:6" ht="11.25">
      <c r="B97" s="46"/>
      <c r="C97" s="46"/>
      <c r="D97" s="46"/>
      <c r="E97" s="46"/>
      <c r="F97" s="46"/>
    </row>
    <row r="98" spans="2:6" ht="11.25">
      <c r="B98" s="46"/>
      <c r="C98" s="46"/>
      <c r="D98" s="46"/>
      <c r="E98" s="46"/>
      <c r="F98" s="46"/>
    </row>
    <row r="99" spans="2:6" ht="11.25">
      <c r="B99" s="46"/>
      <c r="C99" s="46"/>
      <c r="D99" s="46"/>
      <c r="E99" s="46"/>
      <c r="F99" s="46"/>
    </row>
    <row r="100" spans="2:6" ht="11.25">
      <c r="B100" s="46"/>
      <c r="C100" s="46"/>
      <c r="D100" s="46"/>
      <c r="E100" s="46"/>
      <c r="F100" s="46"/>
    </row>
    <row r="101" spans="2:6" ht="11.25">
      <c r="B101" s="46"/>
      <c r="C101" s="46"/>
      <c r="D101" s="46"/>
      <c r="E101" s="46"/>
      <c r="F101" s="46"/>
    </row>
    <row r="102" spans="2:6" ht="11.25">
      <c r="B102" s="46"/>
      <c r="C102" s="46"/>
      <c r="D102" s="46"/>
      <c r="E102" s="46"/>
      <c r="F102" s="46"/>
    </row>
    <row r="103" spans="2:6" ht="11.25">
      <c r="B103" s="46"/>
      <c r="C103" s="46"/>
      <c r="D103" s="46"/>
      <c r="E103" s="46"/>
      <c r="F103" s="46"/>
    </row>
    <row r="104" spans="2:6" ht="11.25">
      <c r="B104" s="46"/>
      <c r="C104" s="46"/>
      <c r="D104" s="46"/>
      <c r="E104" s="46"/>
      <c r="F104" s="46"/>
    </row>
    <row r="105" spans="2:6" ht="11.25">
      <c r="B105" s="46"/>
      <c r="C105" s="46"/>
      <c r="D105" s="46"/>
      <c r="E105" s="46"/>
      <c r="F105" s="46"/>
    </row>
    <row r="106" spans="2:6" ht="11.25">
      <c r="B106" s="46"/>
      <c r="C106" s="46"/>
      <c r="D106" s="46"/>
      <c r="E106" s="46"/>
      <c r="F106" s="46"/>
    </row>
    <row r="107" spans="2:6" ht="11.25">
      <c r="B107" s="46"/>
      <c r="C107" s="46"/>
      <c r="D107" s="46"/>
      <c r="E107" s="46"/>
      <c r="F107" s="46"/>
    </row>
    <row r="108" spans="2:6" ht="11.25">
      <c r="B108" s="46"/>
      <c r="C108" s="46"/>
      <c r="D108" s="46"/>
      <c r="E108" s="46"/>
      <c r="F108" s="46"/>
    </row>
    <row r="109" spans="2:6" ht="11.25">
      <c r="B109" s="46"/>
      <c r="C109" s="46"/>
      <c r="D109" s="46"/>
      <c r="E109" s="46"/>
      <c r="F109" s="46"/>
    </row>
    <row r="110" spans="2:6" ht="11.25">
      <c r="B110" s="46"/>
      <c r="C110" s="46"/>
      <c r="D110" s="46"/>
      <c r="E110" s="46"/>
      <c r="F110" s="46"/>
    </row>
    <row r="111" spans="2:6" ht="11.25">
      <c r="B111" s="46"/>
      <c r="C111" s="46"/>
      <c r="D111" s="46"/>
      <c r="E111" s="46"/>
      <c r="F111" s="46"/>
    </row>
    <row r="112" spans="2:6" ht="11.25">
      <c r="B112" s="46"/>
      <c r="C112" s="46"/>
      <c r="D112" s="46"/>
      <c r="E112" s="46"/>
      <c r="F112" s="46"/>
    </row>
    <row r="113" spans="2:6" ht="11.25">
      <c r="B113" s="46"/>
      <c r="C113" s="46"/>
      <c r="D113" s="46"/>
      <c r="E113" s="46"/>
      <c r="F113" s="46"/>
    </row>
    <row r="114" spans="2:6" ht="11.25">
      <c r="B114" s="46"/>
      <c r="C114" s="46"/>
      <c r="D114" s="46"/>
      <c r="E114" s="46"/>
      <c r="F114" s="46"/>
    </row>
    <row r="115" spans="2:6" ht="11.25">
      <c r="B115" s="46"/>
      <c r="C115" s="46"/>
      <c r="D115" s="46"/>
      <c r="E115" s="46"/>
      <c r="F115" s="46"/>
    </row>
    <row r="116" spans="2:6" ht="11.25">
      <c r="B116" s="46"/>
      <c r="C116" s="46"/>
      <c r="D116" s="46"/>
      <c r="E116" s="46"/>
      <c r="F116" s="46"/>
    </row>
    <row r="117" spans="2:6" ht="11.25">
      <c r="B117" s="46"/>
      <c r="C117" s="46"/>
      <c r="D117" s="46"/>
      <c r="E117" s="46"/>
      <c r="F117" s="46"/>
    </row>
    <row r="118" spans="2:6" ht="11.25">
      <c r="B118" s="46"/>
      <c r="C118" s="46"/>
      <c r="D118" s="46"/>
      <c r="E118" s="46"/>
      <c r="F118" s="46"/>
    </row>
    <row r="119" spans="2:6" ht="11.25">
      <c r="B119" s="46"/>
      <c r="C119" s="46"/>
      <c r="D119" s="46"/>
      <c r="E119" s="46"/>
      <c r="F119" s="46"/>
    </row>
    <row r="120" spans="2:6" ht="11.25">
      <c r="B120" s="46"/>
      <c r="C120" s="46"/>
      <c r="D120" s="46"/>
      <c r="E120" s="46"/>
      <c r="F120" s="46"/>
    </row>
    <row r="121" spans="2:6" ht="11.25">
      <c r="B121" s="46"/>
      <c r="C121" s="46"/>
      <c r="D121" s="46"/>
      <c r="E121" s="46"/>
      <c r="F121" s="46"/>
    </row>
    <row r="122" spans="2:6" ht="11.25">
      <c r="B122" s="46"/>
      <c r="C122" s="46"/>
      <c r="D122" s="46"/>
      <c r="E122" s="46"/>
      <c r="F122" s="46"/>
    </row>
    <row r="123" spans="2:6" ht="11.25">
      <c r="B123" s="46"/>
      <c r="C123" s="46"/>
      <c r="D123" s="46"/>
      <c r="E123" s="46"/>
      <c r="F123" s="46"/>
    </row>
    <row r="124" spans="2:6" ht="11.25">
      <c r="B124" s="46"/>
      <c r="C124" s="46"/>
      <c r="D124" s="46"/>
      <c r="E124" s="46"/>
      <c r="F124" s="46"/>
    </row>
    <row r="125" spans="2:6" ht="11.25">
      <c r="B125" s="46"/>
      <c r="C125" s="46"/>
      <c r="D125" s="46"/>
      <c r="E125" s="46"/>
      <c r="F125" s="46"/>
    </row>
    <row r="126" spans="2:6" ht="11.25">
      <c r="B126" s="46"/>
      <c r="C126" s="46"/>
      <c r="D126" s="46"/>
      <c r="E126" s="46"/>
      <c r="F126" s="46"/>
    </row>
    <row r="127" spans="2:6" ht="11.25">
      <c r="B127" s="46"/>
      <c r="C127" s="46"/>
      <c r="D127" s="46"/>
      <c r="E127" s="46"/>
      <c r="F127" s="46"/>
    </row>
    <row r="128" spans="2:6" ht="11.25">
      <c r="B128" s="46"/>
      <c r="C128" s="46"/>
      <c r="D128" s="46"/>
      <c r="E128" s="46"/>
      <c r="F128" s="46"/>
    </row>
    <row r="129" spans="2:6" ht="11.25">
      <c r="B129" s="46"/>
      <c r="C129" s="46"/>
      <c r="D129" s="46"/>
      <c r="E129" s="46"/>
      <c r="F129" s="46"/>
    </row>
    <row r="130" spans="2:6" ht="11.25">
      <c r="B130" s="46"/>
      <c r="C130" s="46"/>
      <c r="D130" s="46"/>
      <c r="E130" s="46"/>
      <c r="F130" s="46"/>
    </row>
    <row r="131" spans="2:6" ht="11.25">
      <c r="B131" s="46"/>
      <c r="C131" s="46"/>
      <c r="D131" s="46"/>
      <c r="E131" s="46"/>
      <c r="F131" s="46"/>
    </row>
    <row r="132" spans="2:6" ht="11.25">
      <c r="B132" s="46"/>
      <c r="C132" s="46"/>
      <c r="D132" s="46"/>
      <c r="E132" s="46"/>
      <c r="F132" s="46"/>
    </row>
    <row r="133" spans="2:6" ht="11.25">
      <c r="B133" s="46"/>
      <c r="C133" s="46"/>
      <c r="D133" s="46"/>
      <c r="E133" s="46"/>
      <c r="F133" s="46"/>
    </row>
    <row r="134" spans="2:6" ht="11.25">
      <c r="B134" s="46"/>
      <c r="C134" s="46"/>
      <c r="D134" s="46"/>
      <c r="E134" s="46"/>
      <c r="F134" s="46"/>
    </row>
    <row r="135" spans="2:6" ht="11.25">
      <c r="B135" s="46"/>
      <c r="C135" s="46"/>
      <c r="D135" s="46"/>
      <c r="E135" s="46"/>
      <c r="F135" s="46"/>
    </row>
    <row r="136" spans="2:6" ht="11.25">
      <c r="B136" s="46"/>
      <c r="C136" s="46"/>
      <c r="D136" s="46"/>
      <c r="E136" s="46"/>
      <c r="F136" s="46"/>
    </row>
    <row r="137" spans="2:6" ht="11.25">
      <c r="B137" s="46"/>
      <c r="C137" s="46"/>
      <c r="D137" s="46"/>
      <c r="E137" s="46"/>
      <c r="F137" s="46"/>
    </row>
    <row r="138" spans="2:6" ht="11.25">
      <c r="B138" s="46"/>
      <c r="C138" s="46"/>
      <c r="D138" s="46"/>
      <c r="E138" s="46"/>
      <c r="F138" s="46"/>
    </row>
    <row r="139" spans="2:6" ht="11.25">
      <c r="B139" s="46"/>
      <c r="C139" s="46"/>
      <c r="D139" s="46"/>
      <c r="E139" s="46"/>
      <c r="F139" s="46"/>
    </row>
    <row r="140" spans="2:6" ht="11.25">
      <c r="B140" s="46"/>
      <c r="C140" s="46"/>
      <c r="D140" s="46"/>
      <c r="E140" s="46"/>
      <c r="F140" s="46"/>
    </row>
    <row r="141" spans="2:6" ht="11.25">
      <c r="B141" s="46"/>
      <c r="C141" s="46"/>
      <c r="D141" s="46"/>
      <c r="E141" s="46"/>
      <c r="F141" s="46"/>
    </row>
    <row r="142" spans="2:6" ht="11.25">
      <c r="B142" s="46"/>
      <c r="C142" s="46"/>
      <c r="D142" s="46"/>
      <c r="E142" s="46"/>
      <c r="F142" s="46"/>
    </row>
    <row r="143" spans="2:6" ht="11.25">
      <c r="B143" s="46"/>
      <c r="C143" s="46"/>
      <c r="D143" s="46"/>
      <c r="E143" s="46"/>
      <c r="F143" s="46"/>
    </row>
    <row r="144" spans="2:6" ht="11.25">
      <c r="B144" s="46"/>
      <c r="C144" s="46"/>
      <c r="D144" s="46"/>
      <c r="E144" s="46"/>
      <c r="F144" s="46"/>
    </row>
    <row r="145" spans="2:6" ht="11.25">
      <c r="B145" s="46"/>
      <c r="C145" s="46"/>
      <c r="D145" s="46"/>
      <c r="E145" s="46"/>
      <c r="F145" s="46"/>
    </row>
    <row r="146" spans="2:6" ht="11.25">
      <c r="B146" s="46"/>
      <c r="C146" s="46"/>
      <c r="D146" s="46"/>
      <c r="E146" s="46"/>
      <c r="F146" s="46"/>
    </row>
    <row r="147" spans="2:6" ht="11.25">
      <c r="B147" s="46"/>
      <c r="C147" s="46"/>
      <c r="D147" s="46"/>
      <c r="E147" s="46"/>
      <c r="F147" s="46"/>
    </row>
    <row r="148" spans="2:6" ht="11.25">
      <c r="B148" s="46"/>
      <c r="C148" s="46"/>
      <c r="D148" s="46"/>
      <c r="E148" s="46"/>
      <c r="F148" s="46"/>
    </row>
    <row r="149" spans="2:6" ht="11.25">
      <c r="B149" s="46"/>
      <c r="C149" s="46"/>
      <c r="D149" s="46"/>
      <c r="E149" s="46"/>
      <c r="F149" s="46"/>
    </row>
    <row r="150" spans="2:6" ht="11.25">
      <c r="B150" s="46"/>
      <c r="C150" s="46"/>
      <c r="D150" s="46"/>
      <c r="E150" s="46"/>
      <c r="F150" s="46"/>
    </row>
    <row r="151" spans="2:6" ht="11.25">
      <c r="B151" s="46"/>
      <c r="C151" s="46"/>
      <c r="D151" s="46"/>
      <c r="E151" s="46"/>
      <c r="F151" s="46"/>
    </row>
    <row r="152" spans="2:6" ht="11.25">
      <c r="B152" s="46"/>
      <c r="C152" s="46"/>
      <c r="D152" s="46"/>
      <c r="E152" s="46"/>
      <c r="F152" s="46"/>
    </row>
    <row r="153" spans="2:6" ht="11.25">
      <c r="B153" s="46"/>
      <c r="C153" s="46"/>
      <c r="D153" s="46"/>
      <c r="E153" s="46"/>
      <c r="F153" s="46"/>
    </row>
    <row r="154" spans="2:6" ht="11.25">
      <c r="B154" s="46"/>
      <c r="C154" s="46"/>
      <c r="D154" s="46"/>
      <c r="E154" s="46"/>
      <c r="F154" s="46"/>
    </row>
    <row r="155" spans="2:6" ht="11.25">
      <c r="B155" s="46"/>
      <c r="C155" s="46"/>
      <c r="D155" s="46"/>
      <c r="E155" s="46"/>
      <c r="F155" s="46"/>
    </row>
    <row r="156" spans="2:6" ht="11.25">
      <c r="B156" s="46"/>
      <c r="C156" s="46"/>
      <c r="D156" s="46"/>
      <c r="E156" s="46"/>
      <c r="F156" s="46"/>
    </row>
    <row r="157" spans="2:6" ht="11.25">
      <c r="B157" s="46"/>
      <c r="C157" s="46"/>
      <c r="D157" s="46"/>
      <c r="E157" s="46"/>
      <c r="F157" s="46"/>
    </row>
    <row r="158" spans="2:6" ht="11.25">
      <c r="B158" s="46"/>
      <c r="C158" s="46"/>
      <c r="D158" s="46"/>
      <c r="E158" s="46"/>
      <c r="F158" s="46"/>
    </row>
    <row r="159" spans="2:6" ht="11.25">
      <c r="B159" s="46"/>
      <c r="C159" s="46"/>
      <c r="D159" s="46"/>
      <c r="E159" s="46"/>
      <c r="F159" s="46"/>
    </row>
    <row r="160" spans="2:6" ht="11.25">
      <c r="B160" s="46"/>
      <c r="C160" s="46"/>
      <c r="D160" s="46"/>
      <c r="E160" s="46"/>
      <c r="F160" s="46"/>
    </row>
    <row r="161" spans="2:6" ht="11.25">
      <c r="B161" s="46"/>
      <c r="C161" s="46"/>
      <c r="D161" s="46"/>
      <c r="E161" s="46"/>
      <c r="F161" s="46"/>
    </row>
    <row r="162" spans="2:6" ht="11.25">
      <c r="B162" s="46"/>
      <c r="C162" s="46"/>
      <c r="D162" s="46"/>
      <c r="E162" s="46"/>
      <c r="F162" s="46"/>
    </row>
    <row r="163" spans="2:6" ht="11.25">
      <c r="B163" s="46"/>
      <c r="C163" s="46"/>
      <c r="D163" s="46"/>
      <c r="E163" s="46"/>
      <c r="F163" s="46"/>
    </row>
    <row r="164" spans="2:6" ht="11.25">
      <c r="B164" s="46"/>
      <c r="C164" s="46"/>
      <c r="D164" s="46"/>
      <c r="E164" s="46"/>
      <c r="F164" s="46"/>
    </row>
    <row r="165" spans="2:6" ht="11.25">
      <c r="B165" s="46"/>
      <c r="C165" s="46"/>
      <c r="D165" s="46"/>
      <c r="E165" s="46"/>
      <c r="F165" s="46"/>
    </row>
    <row r="166" spans="2:6" ht="11.25">
      <c r="B166" s="46"/>
      <c r="C166" s="46"/>
      <c r="D166" s="46"/>
      <c r="E166" s="46"/>
      <c r="F166" s="46"/>
    </row>
    <row r="167" spans="2:6" ht="11.25">
      <c r="B167" s="46"/>
      <c r="C167" s="46"/>
      <c r="D167" s="46"/>
      <c r="E167" s="46"/>
      <c r="F167" s="46"/>
    </row>
    <row r="168" spans="2:6" ht="11.25">
      <c r="B168" s="46"/>
      <c r="C168" s="46"/>
      <c r="D168" s="46"/>
      <c r="E168" s="46"/>
      <c r="F168" s="46"/>
    </row>
    <row r="169" spans="2:6" ht="11.25">
      <c r="B169" s="46"/>
      <c r="C169" s="46"/>
      <c r="D169" s="46"/>
      <c r="E169" s="46"/>
      <c r="F169" s="46"/>
    </row>
    <row r="170" spans="2:6" ht="11.25">
      <c r="B170" s="46"/>
      <c r="C170" s="46"/>
      <c r="D170" s="46"/>
      <c r="E170" s="46"/>
      <c r="F170" s="46"/>
    </row>
    <row r="171" spans="2:6" ht="11.25">
      <c r="B171" s="46"/>
      <c r="C171" s="46"/>
      <c r="D171" s="46"/>
      <c r="E171" s="46"/>
      <c r="F171" s="46"/>
    </row>
    <row r="172" spans="2:6" ht="11.25">
      <c r="B172" s="46"/>
      <c r="C172" s="46"/>
      <c r="D172" s="46"/>
      <c r="E172" s="46"/>
      <c r="F172" s="46"/>
    </row>
    <row r="173" spans="2:6" ht="11.25">
      <c r="B173" s="46"/>
      <c r="C173" s="46"/>
      <c r="D173" s="46"/>
      <c r="E173" s="46"/>
      <c r="F173" s="46"/>
    </row>
    <row r="174" spans="2:6" ht="11.25">
      <c r="B174" s="46"/>
      <c r="C174" s="46"/>
      <c r="D174" s="46"/>
      <c r="E174" s="46"/>
      <c r="F174" s="46"/>
    </row>
    <row r="175" spans="2:6" ht="11.25">
      <c r="B175" s="46"/>
      <c r="C175" s="46"/>
      <c r="D175" s="46"/>
      <c r="E175" s="46"/>
      <c r="F175" s="46"/>
    </row>
    <row r="176" spans="2:6" ht="11.25">
      <c r="B176" s="46"/>
      <c r="C176" s="46"/>
      <c r="D176" s="46"/>
      <c r="E176" s="46"/>
      <c r="F176" s="46"/>
    </row>
    <row r="177" spans="2:6" ht="11.25">
      <c r="B177" s="46"/>
      <c r="C177" s="46"/>
      <c r="D177" s="46"/>
      <c r="E177" s="46"/>
      <c r="F177" s="46"/>
    </row>
    <row r="178" spans="2:6" ht="11.25">
      <c r="B178" s="46"/>
      <c r="C178" s="46"/>
      <c r="D178" s="46"/>
      <c r="E178" s="46"/>
      <c r="F178" s="46"/>
    </row>
    <row r="179" spans="2:6" ht="11.25">
      <c r="B179" s="46"/>
      <c r="C179" s="46"/>
      <c r="D179" s="46"/>
      <c r="E179" s="46"/>
      <c r="F179" s="46"/>
    </row>
    <row r="180" spans="2:6" ht="11.25">
      <c r="B180" s="46"/>
      <c r="C180" s="46"/>
      <c r="D180" s="46"/>
      <c r="E180" s="46"/>
      <c r="F180" s="46"/>
    </row>
    <row r="181" spans="2:6" ht="11.25">
      <c r="B181" s="46"/>
      <c r="C181" s="46"/>
      <c r="D181" s="46"/>
      <c r="E181" s="46"/>
      <c r="F181" s="46"/>
    </row>
    <row r="182" spans="2:6" ht="11.25">
      <c r="B182" s="46"/>
      <c r="C182" s="46"/>
      <c r="D182" s="46"/>
      <c r="E182" s="46"/>
      <c r="F182" s="46"/>
    </row>
    <row r="183" spans="2:6" ht="11.25">
      <c r="B183" s="46"/>
      <c r="C183" s="46"/>
      <c r="D183" s="46"/>
      <c r="E183" s="46"/>
      <c r="F183" s="46"/>
    </row>
    <row r="184" spans="2:6" ht="11.25">
      <c r="B184" s="46"/>
      <c r="C184" s="46"/>
      <c r="D184" s="46"/>
      <c r="E184" s="46"/>
      <c r="F184" s="46"/>
    </row>
    <row r="185" spans="2:6" ht="11.25">
      <c r="B185" s="46"/>
      <c r="C185" s="46"/>
      <c r="D185" s="46"/>
      <c r="E185" s="46"/>
      <c r="F185" s="46"/>
    </row>
    <row r="186" spans="2:6" ht="11.25">
      <c r="B186" s="46"/>
      <c r="C186" s="46"/>
      <c r="D186" s="46"/>
      <c r="E186" s="46"/>
      <c r="F186" s="46"/>
    </row>
    <row r="187" spans="2:6" ht="11.25">
      <c r="B187" s="46"/>
      <c r="C187" s="46"/>
      <c r="D187" s="46"/>
      <c r="E187" s="46"/>
      <c r="F187" s="46"/>
    </row>
    <row r="188" spans="2:6" ht="11.25">
      <c r="B188" s="46"/>
      <c r="C188" s="46"/>
      <c r="D188" s="46"/>
      <c r="E188" s="46"/>
      <c r="F188" s="46"/>
    </row>
    <row r="189" spans="2:6" ht="11.25">
      <c r="B189" s="46"/>
      <c r="C189" s="46"/>
      <c r="D189" s="46"/>
      <c r="E189" s="46"/>
      <c r="F189" s="46"/>
    </row>
    <row r="190" spans="2:6" ht="11.25">
      <c r="B190" s="46"/>
      <c r="C190" s="46"/>
      <c r="D190" s="46"/>
      <c r="E190" s="46"/>
      <c r="F190" s="46"/>
    </row>
    <row r="191" spans="2:6" ht="11.25">
      <c r="B191" s="46"/>
      <c r="C191" s="46"/>
      <c r="D191" s="46"/>
      <c r="E191" s="46"/>
      <c r="F191" s="46"/>
    </row>
    <row r="192" spans="2:6" ht="11.25">
      <c r="B192" s="46"/>
      <c r="C192" s="46"/>
      <c r="D192" s="46"/>
      <c r="E192" s="46"/>
      <c r="F192" s="46"/>
    </row>
    <row r="193" spans="2:6" ht="11.25">
      <c r="B193" s="46"/>
      <c r="C193" s="46"/>
      <c r="D193" s="46"/>
      <c r="E193" s="46"/>
      <c r="F193" s="46"/>
    </row>
    <row r="194" spans="2:6" ht="11.25">
      <c r="B194" s="46"/>
      <c r="C194" s="46"/>
      <c r="D194" s="46"/>
      <c r="E194" s="46"/>
      <c r="F194" s="46"/>
    </row>
    <row r="195" spans="2:6" ht="11.25">
      <c r="B195" s="46"/>
      <c r="C195" s="46"/>
      <c r="D195" s="46"/>
      <c r="E195" s="46"/>
      <c r="F195" s="46"/>
    </row>
    <row r="196" spans="2:6" ht="11.25">
      <c r="B196" s="46"/>
      <c r="C196" s="46"/>
      <c r="D196" s="46"/>
      <c r="E196" s="46"/>
      <c r="F196" s="46"/>
    </row>
    <row r="197" spans="2:6" ht="11.25">
      <c r="B197" s="46"/>
      <c r="C197" s="46"/>
      <c r="D197" s="46"/>
      <c r="E197" s="46"/>
      <c r="F197" s="46"/>
    </row>
    <row r="198" spans="2:6" ht="11.25">
      <c r="B198" s="46"/>
      <c r="C198" s="46"/>
      <c r="D198" s="46"/>
      <c r="E198" s="46"/>
      <c r="F198" s="46"/>
    </row>
    <row r="199" spans="2:6" ht="11.25">
      <c r="B199" s="46"/>
      <c r="C199" s="46"/>
      <c r="D199" s="46"/>
      <c r="E199" s="46"/>
      <c r="F199" s="46"/>
    </row>
    <row r="200" spans="2:6" ht="11.25">
      <c r="B200" s="46"/>
      <c r="C200" s="46"/>
      <c r="D200" s="46"/>
      <c r="E200" s="46"/>
      <c r="F200" s="46"/>
    </row>
    <row r="201" spans="2:6" ht="11.25">
      <c r="B201" s="46"/>
      <c r="C201" s="46"/>
      <c r="D201" s="46"/>
      <c r="E201" s="46"/>
      <c r="F201" s="46"/>
    </row>
    <row r="202" spans="2:6" ht="11.25">
      <c r="B202" s="46"/>
      <c r="C202" s="46"/>
      <c r="D202" s="46"/>
      <c r="E202" s="46"/>
      <c r="F202" s="46"/>
    </row>
    <row r="203" spans="2:6" ht="11.25">
      <c r="B203" s="46"/>
      <c r="C203" s="46"/>
      <c r="D203" s="46"/>
      <c r="E203" s="46"/>
      <c r="F203" s="46"/>
    </row>
    <row r="204" spans="2:6" ht="11.25">
      <c r="B204" s="46"/>
      <c r="C204" s="46"/>
      <c r="D204" s="46"/>
      <c r="E204" s="46"/>
      <c r="F204" s="46"/>
    </row>
    <row r="205" spans="2:6" ht="11.25">
      <c r="B205" s="46"/>
      <c r="C205" s="46"/>
      <c r="D205" s="46"/>
      <c r="E205" s="46"/>
      <c r="F205" s="46"/>
    </row>
    <row r="206" spans="2:6" ht="11.25">
      <c r="B206" s="46"/>
      <c r="C206" s="46"/>
      <c r="D206" s="46"/>
      <c r="E206" s="46"/>
      <c r="F206" s="46"/>
    </row>
    <row r="207" spans="2:6" ht="11.25">
      <c r="B207" s="46"/>
      <c r="C207" s="46"/>
      <c r="D207" s="46"/>
      <c r="E207" s="46"/>
      <c r="F207" s="46"/>
    </row>
    <row r="208" spans="2:6" ht="11.25">
      <c r="B208" s="46"/>
      <c r="C208" s="46"/>
      <c r="D208" s="46"/>
      <c r="E208" s="46"/>
      <c r="F208" s="46"/>
    </row>
    <row r="209" spans="2:6" ht="11.25">
      <c r="B209" s="46"/>
      <c r="C209" s="46"/>
      <c r="D209" s="46"/>
      <c r="E209" s="46"/>
      <c r="F209" s="46"/>
    </row>
    <row r="210" spans="2:6" ht="11.25">
      <c r="B210" s="46"/>
      <c r="C210" s="46"/>
      <c r="D210" s="46"/>
      <c r="E210" s="46"/>
      <c r="F210" s="46"/>
    </row>
    <row r="211" spans="2:6" ht="11.25">
      <c r="B211" s="46"/>
      <c r="C211" s="46"/>
      <c r="D211" s="46"/>
      <c r="E211" s="46"/>
      <c r="F211" s="46"/>
    </row>
    <row r="212" spans="2:6" ht="11.25">
      <c r="B212" s="46"/>
      <c r="C212" s="46"/>
      <c r="D212" s="46"/>
      <c r="E212" s="46"/>
      <c r="F212" s="46"/>
    </row>
    <row r="213" spans="2:6" ht="11.25">
      <c r="B213" s="46"/>
      <c r="C213" s="46"/>
      <c r="D213" s="46"/>
      <c r="E213" s="46"/>
      <c r="F213" s="46"/>
    </row>
    <row r="214" spans="2:6" ht="11.25">
      <c r="B214" s="46"/>
      <c r="C214" s="46"/>
      <c r="D214" s="46"/>
      <c r="E214" s="46"/>
      <c r="F214" s="46"/>
    </row>
    <row r="215" spans="2:6" ht="11.25">
      <c r="B215" s="46"/>
      <c r="C215" s="46"/>
      <c r="D215" s="46"/>
      <c r="E215" s="46"/>
      <c r="F215" s="46"/>
    </row>
    <row r="216" spans="2:6" ht="11.25">
      <c r="B216" s="46"/>
      <c r="C216" s="46"/>
      <c r="D216" s="46"/>
      <c r="E216" s="46"/>
      <c r="F216" s="46"/>
    </row>
    <row r="217" spans="2:6" ht="11.25">
      <c r="B217" s="46"/>
      <c r="C217" s="46"/>
      <c r="D217" s="46"/>
      <c r="E217" s="46"/>
      <c r="F217" s="46"/>
    </row>
    <row r="218" spans="2:6" ht="11.25">
      <c r="B218" s="46"/>
      <c r="C218" s="46"/>
      <c r="D218" s="46"/>
      <c r="E218" s="46"/>
      <c r="F218" s="46"/>
    </row>
    <row r="219" spans="2:6" ht="11.25">
      <c r="B219" s="46"/>
      <c r="C219" s="46"/>
      <c r="D219" s="46"/>
      <c r="E219" s="46"/>
      <c r="F219" s="46"/>
    </row>
    <row r="220" spans="2:6" ht="11.25">
      <c r="B220" s="46"/>
      <c r="C220" s="46"/>
      <c r="D220" s="46"/>
      <c r="E220" s="46"/>
      <c r="F220" s="46"/>
    </row>
    <row r="221" spans="2:6" ht="11.25">
      <c r="B221" s="46"/>
      <c r="C221" s="46"/>
      <c r="D221" s="46"/>
      <c r="E221" s="46"/>
      <c r="F221" s="46"/>
    </row>
    <row r="222" spans="2:6" ht="11.25">
      <c r="B222" s="46"/>
      <c r="C222" s="46"/>
      <c r="D222" s="46"/>
      <c r="E222" s="46"/>
      <c r="F222" s="46"/>
    </row>
    <row r="223" spans="2:6" ht="11.25">
      <c r="B223" s="46"/>
      <c r="C223" s="46"/>
      <c r="D223" s="46"/>
      <c r="E223" s="46"/>
      <c r="F223" s="46"/>
    </row>
    <row r="224" spans="2:6" ht="11.25">
      <c r="B224" s="46"/>
      <c r="C224" s="46"/>
      <c r="D224" s="46"/>
      <c r="E224" s="46"/>
      <c r="F224" s="46"/>
    </row>
    <row r="225" spans="2:6" ht="11.25">
      <c r="B225" s="46"/>
      <c r="C225" s="46"/>
      <c r="D225" s="46"/>
      <c r="E225" s="46"/>
      <c r="F225" s="46"/>
    </row>
    <row r="226" spans="2:6" ht="11.25">
      <c r="B226" s="46"/>
      <c r="C226" s="46"/>
      <c r="D226" s="46"/>
      <c r="E226" s="46"/>
      <c r="F226" s="46"/>
    </row>
    <row r="227" spans="2:6" ht="11.25">
      <c r="B227" s="46"/>
      <c r="C227" s="46"/>
      <c r="D227" s="46"/>
      <c r="E227" s="46"/>
      <c r="F227" s="46"/>
    </row>
    <row r="228" spans="2:6" ht="11.25">
      <c r="B228" s="46"/>
      <c r="C228" s="46"/>
      <c r="D228" s="46"/>
      <c r="E228" s="46"/>
      <c r="F228" s="46"/>
    </row>
    <row r="229" spans="2:6" ht="11.25">
      <c r="B229" s="46"/>
      <c r="C229" s="46"/>
      <c r="D229" s="46"/>
      <c r="E229" s="46"/>
      <c r="F229" s="46"/>
    </row>
    <row r="230" spans="2:6" ht="11.25">
      <c r="B230" s="46"/>
      <c r="C230" s="46"/>
      <c r="D230" s="46"/>
      <c r="E230" s="46"/>
      <c r="F230" s="46"/>
    </row>
    <row r="231" spans="2:6" ht="11.25">
      <c r="B231" s="46"/>
      <c r="C231" s="46"/>
      <c r="D231" s="46"/>
      <c r="E231" s="46"/>
      <c r="F231" s="46"/>
    </row>
    <row r="232" spans="2:6" ht="11.25">
      <c r="B232" s="46"/>
      <c r="C232" s="46"/>
      <c r="D232" s="46"/>
      <c r="E232" s="46"/>
      <c r="F232" s="46"/>
    </row>
    <row r="233" spans="2:6" ht="11.25">
      <c r="B233" s="46"/>
      <c r="C233" s="46"/>
      <c r="D233" s="46"/>
      <c r="E233" s="46"/>
      <c r="F233" s="46"/>
    </row>
    <row r="234" spans="2:6" ht="11.25">
      <c r="B234" s="46"/>
      <c r="C234" s="46"/>
      <c r="D234" s="46"/>
      <c r="E234" s="46"/>
      <c r="F234" s="46"/>
    </row>
    <row r="235" spans="2:6" ht="11.25">
      <c r="B235" s="46"/>
      <c r="C235" s="46"/>
      <c r="D235" s="46"/>
      <c r="E235" s="46"/>
      <c r="F235" s="46"/>
    </row>
    <row r="236" spans="2:6" ht="11.25">
      <c r="B236" s="46"/>
      <c r="C236" s="46"/>
      <c r="D236" s="46"/>
      <c r="E236" s="46"/>
      <c r="F236" s="46"/>
    </row>
    <row r="237" spans="2:6" ht="11.25">
      <c r="B237" s="46"/>
      <c r="C237" s="46"/>
      <c r="D237" s="46"/>
      <c r="E237" s="46"/>
      <c r="F237" s="46"/>
    </row>
    <row r="238" spans="2:6" ht="11.25">
      <c r="B238" s="46"/>
      <c r="C238" s="46"/>
      <c r="D238" s="46"/>
      <c r="E238" s="46"/>
      <c r="F238" s="46"/>
    </row>
    <row r="239" spans="2:6" ht="11.25">
      <c r="B239" s="46"/>
      <c r="C239" s="46"/>
      <c r="D239" s="46"/>
      <c r="E239" s="46"/>
      <c r="F239" s="46"/>
    </row>
    <row r="240" spans="2:6" ht="11.25">
      <c r="B240" s="46"/>
      <c r="C240" s="46"/>
      <c r="D240" s="46"/>
      <c r="E240" s="46"/>
      <c r="F240" s="46"/>
    </row>
    <row r="241" spans="2:6" ht="11.25">
      <c r="B241" s="46"/>
      <c r="C241" s="46"/>
      <c r="D241" s="46"/>
      <c r="E241" s="46"/>
      <c r="F241" s="46"/>
    </row>
    <row r="242" spans="2:6" ht="11.25">
      <c r="B242" s="46"/>
      <c r="C242" s="46"/>
      <c r="D242" s="46"/>
      <c r="E242" s="46"/>
      <c r="F242" s="46"/>
    </row>
    <row r="243" spans="2:6" ht="11.25">
      <c r="B243" s="46"/>
      <c r="C243" s="46"/>
      <c r="D243" s="46"/>
      <c r="E243" s="46"/>
      <c r="F243" s="46"/>
    </row>
    <row r="244" spans="2:6" ht="11.25">
      <c r="B244" s="46"/>
      <c r="C244" s="46"/>
      <c r="D244" s="46"/>
      <c r="E244" s="46"/>
      <c r="F244" s="46"/>
    </row>
    <row r="245" spans="2:6" ht="11.25">
      <c r="B245" s="46"/>
      <c r="C245" s="46"/>
      <c r="D245" s="46"/>
      <c r="E245" s="46"/>
      <c r="F245" s="46"/>
    </row>
    <row r="246" spans="2:6" ht="11.25">
      <c r="B246" s="46"/>
      <c r="C246" s="46"/>
      <c r="D246" s="46"/>
      <c r="E246" s="46"/>
      <c r="F246" s="46"/>
    </row>
    <row r="247" spans="2:6" ht="11.25">
      <c r="B247" s="46"/>
      <c r="C247" s="46"/>
      <c r="D247" s="46"/>
      <c r="E247" s="46"/>
      <c r="F247" s="46"/>
    </row>
    <row r="248" spans="2:6" ht="11.25">
      <c r="B248" s="46"/>
      <c r="C248" s="46"/>
      <c r="D248" s="46"/>
      <c r="E248" s="46"/>
      <c r="F248" s="46"/>
    </row>
    <row r="249" spans="2:6" ht="11.25">
      <c r="B249" s="46"/>
      <c r="C249" s="46"/>
      <c r="D249" s="46"/>
      <c r="E249" s="46"/>
      <c r="F249" s="46"/>
    </row>
    <row r="250" spans="2:6" ht="11.25">
      <c r="B250" s="46"/>
      <c r="C250" s="46"/>
      <c r="D250" s="46"/>
      <c r="E250" s="46"/>
      <c r="F250" s="46"/>
    </row>
    <row r="251" spans="2:6" ht="11.25">
      <c r="B251" s="46"/>
      <c r="C251" s="46"/>
      <c r="D251" s="46"/>
      <c r="E251" s="46"/>
      <c r="F251" s="46"/>
    </row>
    <row r="252" spans="2:6" ht="11.25">
      <c r="B252" s="46"/>
      <c r="C252" s="46"/>
      <c r="D252" s="46"/>
      <c r="E252" s="46"/>
      <c r="F252" s="46"/>
    </row>
    <row r="253" spans="2:6" ht="11.25">
      <c r="B253" s="46"/>
      <c r="C253" s="46"/>
      <c r="D253" s="46"/>
      <c r="E253" s="46"/>
      <c r="F253" s="46"/>
    </row>
    <row r="254" spans="2:6" ht="11.25">
      <c r="B254" s="46"/>
      <c r="C254" s="46"/>
      <c r="D254" s="46"/>
      <c r="E254" s="46"/>
      <c r="F254" s="46"/>
    </row>
    <row r="255" spans="2:6" ht="11.25">
      <c r="B255" s="46"/>
      <c r="C255" s="46"/>
      <c r="D255" s="46"/>
      <c r="E255" s="46"/>
      <c r="F255" s="46"/>
    </row>
    <row r="256" spans="2:6" ht="11.25">
      <c r="B256" s="46"/>
      <c r="C256" s="46"/>
      <c r="D256" s="46"/>
      <c r="E256" s="46"/>
      <c r="F256" s="46"/>
    </row>
    <row r="257" spans="2:6" ht="11.25">
      <c r="B257" s="46"/>
      <c r="C257" s="46"/>
      <c r="D257" s="46"/>
      <c r="E257" s="46"/>
      <c r="F257" s="46"/>
    </row>
    <row r="258" spans="2:6" ht="11.25">
      <c r="B258" s="46"/>
      <c r="C258" s="46"/>
      <c r="D258" s="46"/>
      <c r="E258" s="46"/>
      <c r="F258" s="46"/>
    </row>
    <row r="259" spans="2:6" ht="11.25">
      <c r="B259" s="46"/>
      <c r="C259" s="46"/>
      <c r="D259" s="46"/>
      <c r="E259" s="46"/>
      <c r="F259" s="46"/>
    </row>
    <row r="260" spans="2:6" ht="11.25">
      <c r="B260" s="46"/>
      <c r="C260" s="46"/>
      <c r="D260" s="46"/>
      <c r="E260" s="46"/>
      <c r="F260" s="46"/>
    </row>
    <row r="261" spans="2:6" ht="11.25">
      <c r="B261" s="46"/>
      <c r="C261" s="46"/>
      <c r="D261" s="46"/>
      <c r="E261" s="46"/>
      <c r="F261" s="46"/>
    </row>
    <row r="262" spans="2:6" ht="11.25">
      <c r="B262" s="46"/>
      <c r="C262" s="46"/>
      <c r="D262" s="46"/>
      <c r="E262" s="46"/>
      <c r="F262" s="46"/>
    </row>
    <row r="263" spans="2:6" ht="11.25">
      <c r="B263" s="46"/>
      <c r="C263" s="46"/>
      <c r="D263" s="46"/>
      <c r="E263" s="46"/>
      <c r="F263" s="46"/>
    </row>
    <row r="264" spans="2:6" ht="11.25">
      <c r="B264" s="46"/>
      <c r="C264" s="46"/>
      <c r="D264" s="46"/>
      <c r="E264" s="46"/>
      <c r="F264" s="46"/>
    </row>
    <row r="265" spans="2:6" ht="11.25">
      <c r="B265" s="46"/>
      <c r="C265" s="46"/>
      <c r="D265" s="46"/>
      <c r="E265" s="46"/>
      <c r="F265" s="46"/>
    </row>
    <row r="266" spans="2:6" ht="11.25">
      <c r="B266" s="46"/>
      <c r="C266" s="46"/>
      <c r="D266" s="46"/>
      <c r="E266" s="46"/>
      <c r="F266" s="46"/>
    </row>
    <row r="267" spans="2:6" ht="11.25">
      <c r="B267" s="46"/>
      <c r="C267" s="46"/>
      <c r="D267" s="46"/>
      <c r="E267" s="46"/>
      <c r="F267" s="46"/>
    </row>
    <row r="268" spans="2:6" ht="11.25">
      <c r="B268" s="46"/>
      <c r="C268" s="46"/>
      <c r="D268" s="46"/>
      <c r="E268" s="46"/>
      <c r="F268" s="46"/>
    </row>
    <row r="269" spans="2:6" ht="11.25">
      <c r="B269" s="46"/>
      <c r="C269" s="46"/>
      <c r="D269" s="46"/>
      <c r="E269" s="46"/>
      <c r="F269" s="46"/>
    </row>
    <row r="270" spans="2:6" ht="11.25">
      <c r="B270" s="46"/>
      <c r="C270" s="46"/>
      <c r="D270" s="46"/>
      <c r="E270" s="46"/>
      <c r="F270" s="46"/>
    </row>
    <row r="271" spans="2:6" ht="11.25">
      <c r="B271" s="46"/>
      <c r="C271" s="46"/>
      <c r="D271" s="46"/>
      <c r="E271" s="46"/>
      <c r="F271" s="46"/>
    </row>
    <row r="272" spans="2:6" ht="11.25">
      <c r="B272" s="46"/>
      <c r="C272" s="46"/>
      <c r="D272" s="46"/>
      <c r="E272" s="46"/>
      <c r="F272" s="46"/>
    </row>
    <row r="273" spans="2:6" ht="11.25">
      <c r="B273" s="46"/>
      <c r="C273" s="46"/>
      <c r="D273" s="46"/>
      <c r="E273" s="46"/>
      <c r="F273" s="46"/>
    </row>
    <row r="274" spans="2:6" ht="11.25">
      <c r="B274" s="46"/>
      <c r="C274" s="46"/>
      <c r="D274" s="46"/>
      <c r="E274" s="46"/>
      <c r="F274" s="46"/>
    </row>
    <row r="275" spans="2:6" ht="11.25">
      <c r="B275" s="46"/>
      <c r="C275" s="46"/>
      <c r="D275" s="46"/>
      <c r="E275" s="46"/>
      <c r="F275" s="46"/>
    </row>
    <row r="276" spans="2:6" ht="11.25">
      <c r="B276" s="46"/>
      <c r="C276" s="46"/>
      <c r="D276" s="46"/>
      <c r="E276" s="46"/>
      <c r="F276" s="46"/>
    </row>
    <row r="277" spans="2:6" ht="11.25">
      <c r="B277" s="46"/>
      <c r="C277" s="46"/>
      <c r="D277" s="46"/>
      <c r="E277" s="46"/>
      <c r="F277" s="46"/>
    </row>
    <row r="278" spans="2:6" ht="11.25">
      <c r="B278" s="46"/>
      <c r="C278" s="46"/>
      <c r="D278" s="46"/>
      <c r="E278" s="46"/>
      <c r="F278" s="46"/>
    </row>
    <row r="279" spans="2:6" ht="11.25">
      <c r="B279" s="46"/>
      <c r="C279" s="46"/>
      <c r="D279" s="46"/>
      <c r="E279" s="46"/>
      <c r="F279" s="46"/>
    </row>
    <row r="280" spans="2:6" ht="11.25">
      <c r="B280" s="46"/>
      <c r="C280" s="46"/>
      <c r="D280" s="46"/>
      <c r="E280" s="46"/>
      <c r="F280" s="46"/>
    </row>
    <row r="281" spans="2:6" ht="11.25">
      <c r="B281" s="46"/>
      <c r="C281" s="46"/>
      <c r="D281" s="46"/>
      <c r="E281" s="46"/>
      <c r="F281" s="46"/>
    </row>
    <row r="282" spans="2:6" ht="11.25">
      <c r="B282" s="46"/>
      <c r="C282" s="46"/>
      <c r="D282" s="46"/>
      <c r="E282" s="46"/>
      <c r="F282" s="46"/>
    </row>
    <row r="283" spans="2:6" ht="11.25">
      <c r="B283" s="46"/>
      <c r="C283" s="46"/>
      <c r="D283" s="46"/>
      <c r="E283" s="46"/>
      <c r="F283" s="46"/>
    </row>
    <row r="284" spans="2:6" ht="11.25">
      <c r="B284" s="46"/>
      <c r="C284" s="46"/>
      <c r="D284" s="46"/>
      <c r="E284" s="46"/>
      <c r="F284" s="46"/>
    </row>
    <row r="285" spans="2:6" ht="11.25">
      <c r="B285" s="46"/>
      <c r="C285" s="46"/>
      <c r="D285" s="46"/>
      <c r="E285" s="46"/>
      <c r="F285" s="46"/>
    </row>
    <row r="286" spans="2:6" ht="11.25">
      <c r="B286" s="46"/>
      <c r="C286" s="46"/>
      <c r="D286" s="46"/>
      <c r="E286" s="46"/>
      <c r="F286" s="46"/>
    </row>
    <row r="287" spans="2:6" ht="11.25">
      <c r="B287" s="46"/>
      <c r="C287" s="46"/>
      <c r="D287" s="46"/>
      <c r="E287" s="46"/>
      <c r="F287" s="46"/>
    </row>
    <row r="288" spans="2:6" ht="11.25">
      <c r="B288" s="46"/>
      <c r="C288" s="46"/>
      <c r="D288" s="46"/>
      <c r="E288" s="46"/>
      <c r="F288" s="46"/>
    </row>
    <row r="289" spans="2:6" ht="11.25">
      <c r="B289" s="46"/>
      <c r="C289" s="46"/>
      <c r="D289" s="46"/>
      <c r="E289" s="46"/>
      <c r="F289" s="46"/>
    </row>
    <row r="290" spans="2:6" ht="11.25">
      <c r="B290" s="46"/>
      <c r="C290" s="46"/>
      <c r="D290" s="46"/>
      <c r="E290" s="46"/>
      <c r="F290" s="46"/>
    </row>
    <row r="291" spans="2:6" ht="11.25">
      <c r="B291" s="46"/>
      <c r="C291" s="46"/>
      <c r="D291" s="46"/>
      <c r="E291" s="46"/>
      <c r="F291" s="46"/>
    </row>
    <row r="292" spans="2:6" ht="11.25">
      <c r="B292" s="46"/>
      <c r="C292" s="46"/>
      <c r="D292" s="46"/>
      <c r="E292" s="46"/>
      <c r="F292" s="46"/>
    </row>
    <row r="293" spans="2:6" ht="11.25">
      <c r="B293" s="46"/>
      <c r="C293" s="46"/>
      <c r="D293" s="46"/>
      <c r="E293" s="46"/>
      <c r="F293" s="46"/>
    </row>
    <row r="294" spans="2:6" ht="11.25">
      <c r="B294" s="46"/>
      <c r="C294" s="46"/>
      <c r="D294" s="46"/>
      <c r="E294" s="46"/>
      <c r="F294" s="46"/>
    </row>
    <row r="295" spans="2:6" ht="11.25">
      <c r="B295" s="46"/>
      <c r="C295" s="46"/>
      <c r="D295" s="46"/>
      <c r="E295" s="46"/>
      <c r="F295" s="46"/>
    </row>
    <row r="296" spans="2:6" ht="11.25">
      <c r="B296" s="46"/>
      <c r="C296" s="46"/>
      <c r="D296" s="46"/>
      <c r="E296" s="46"/>
      <c r="F296" s="46"/>
    </row>
    <row r="297" spans="2:6" ht="11.25">
      <c r="B297" s="46"/>
      <c r="C297" s="46"/>
      <c r="D297" s="46"/>
      <c r="E297" s="46"/>
      <c r="F297" s="46"/>
    </row>
    <row r="298" spans="2:6" ht="11.25">
      <c r="B298" s="46"/>
      <c r="C298" s="46"/>
      <c r="D298" s="46"/>
      <c r="E298" s="46"/>
      <c r="F298" s="46"/>
    </row>
    <row r="299" spans="2:6" ht="11.25">
      <c r="B299" s="46"/>
      <c r="C299" s="46"/>
      <c r="D299" s="46"/>
      <c r="E299" s="46"/>
      <c r="F299" s="46"/>
    </row>
    <row r="300" spans="2:6" ht="11.25">
      <c r="B300" s="46"/>
      <c r="C300" s="46"/>
      <c r="D300" s="46"/>
      <c r="E300" s="46"/>
      <c r="F300" s="46"/>
    </row>
    <row r="301" spans="2:6" ht="11.25">
      <c r="B301" s="46"/>
      <c r="C301" s="46"/>
      <c r="D301" s="46"/>
      <c r="E301" s="46"/>
      <c r="F301" s="46"/>
    </row>
    <row r="302" spans="2:6" ht="11.25">
      <c r="B302" s="46"/>
      <c r="C302" s="46"/>
      <c r="D302" s="46"/>
      <c r="E302" s="46"/>
      <c r="F302" s="46"/>
    </row>
    <row r="303" spans="2:6" ht="11.25">
      <c r="B303" s="46"/>
      <c r="C303" s="46"/>
      <c r="D303" s="46"/>
      <c r="E303" s="46"/>
      <c r="F303" s="46"/>
    </row>
    <row r="304" spans="2:6" ht="11.25">
      <c r="B304" s="46"/>
      <c r="C304" s="46"/>
      <c r="D304" s="46"/>
      <c r="E304" s="46"/>
      <c r="F304" s="46"/>
    </row>
    <row r="305" spans="2:6" ht="11.25">
      <c r="B305" s="46"/>
      <c r="C305" s="46"/>
      <c r="D305" s="46"/>
      <c r="E305" s="46"/>
      <c r="F305" s="46"/>
    </row>
    <row r="306" spans="2:6" ht="11.25">
      <c r="B306" s="46"/>
      <c r="C306" s="46"/>
      <c r="D306" s="46"/>
      <c r="E306" s="46"/>
      <c r="F306" s="46"/>
    </row>
    <row r="307" spans="2:6" ht="11.25">
      <c r="B307" s="46"/>
      <c r="C307" s="46"/>
      <c r="D307" s="46"/>
      <c r="E307" s="46"/>
      <c r="F307" s="46"/>
    </row>
    <row r="308" spans="2:6" ht="11.25">
      <c r="B308" s="46"/>
      <c r="C308" s="46"/>
      <c r="D308" s="46"/>
      <c r="E308" s="46"/>
      <c r="F308" s="46"/>
    </row>
    <row r="309" spans="2:6" ht="11.25">
      <c r="B309" s="46"/>
      <c r="C309" s="46"/>
      <c r="D309" s="46"/>
      <c r="E309" s="46"/>
      <c r="F309" s="46"/>
    </row>
    <row r="310" spans="2:6" ht="11.25">
      <c r="B310" s="46"/>
      <c r="C310" s="46"/>
      <c r="D310" s="46"/>
      <c r="E310" s="46"/>
      <c r="F310" s="46"/>
    </row>
    <row r="311" spans="2:6" ht="11.25">
      <c r="B311" s="46"/>
      <c r="C311" s="46"/>
      <c r="D311" s="46"/>
      <c r="E311" s="46"/>
      <c r="F311" s="46"/>
    </row>
    <row r="312" spans="2:6" ht="11.25">
      <c r="B312" s="46"/>
      <c r="C312" s="46"/>
      <c r="D312" s="46"/>
      <c r="E312" s="46"/>
      <c r="F312" s="46"/>
    </row>
    <row r="313" spans="2:6" ht="11.25">
      <c r="B313" s="46"/>
      <c r="C313" s="46"/>
      <c r="D313" s="46"/>
      <c r="E313" s="46"/>
      <c r="F313" s="46"/>
    </row>
    <row r="314" spans="2:6" ht="11.25">
      <c r="B314" s="46"/>
      <c r="C314" s="46"/>
      <c r="D314" s="46"/>
      <c r="E314" s="46"/>
      <c r="F314" s="46"/>
    </row>
    <row r="315" spans="2:6" ht="11.25">
      <c r="B315" s="46"/>
      <c r="C315" s="46"/>
      <c r="D315" s="46"/>
      <c r="E315" s="46"/>
      <c r="F315" s="46"/>
    </row>
    <row r="316" spans="2:6" ht="11.25">
      <c r="B316" s="46"/>
      <c r="C316" s="46"/>
      <c r="D316" s="46"/>
      <c r="E316" s="46"/>
      <c r="F316" s="46"/>
    </row>
    <row r="317" spans="2:6" ht="11.25">
      <c r="B317" s="46"/>
      <c r="C317" s="46"/>
      <c r="D317" s="46"/>
      <c r="E317" s="46"/>
      <c r="F317" s="46"/>
    </row>
    <row r="318" spans="2:6" ht="11.25">
      <c r="B318" s="46"/>
      <c r="C318" s="46"/>
      <c r="D318" s="46"/>
      <c r="E318" s="46"/>
      <c r="F318" s="46"/>
    </row>
    <row r="319" spans="2:6" ht="11.25">
      <c r="B319" s="46"/>
      <c r="C319" s="46"/>
      <c r="D319" s="46"/>
      <c r="E319" s="46"/>
      <c r="F319" s="46"/>
    </row>
    <row r="320" spans="2:6" ht="11.25">
      <c r="B320" s="46"/>
      <c r="C320" s="46"/>
      <c r="D320" s="46"/>
      <c r="E320" s="46"/>
      <c r="F320" s="46"/>
    </row>
    <row r="321" spans="2:6" ht="11.25">
      <c r="B321" s="46"/>
      <c r="C321" s="46"/>
      <c r="D321" s="46"/>
      <c r="E321" s="46"/>
      <c r="F321" s="46"/>
    </row>
    <row r="322" spans="2:6" ht="11.25">
      <c r="B322" s="46"/>
      <c r="C322" s="46"/>
      <c r="D322" s="46"/>
      <c r="E322" s="46"/>
      <c r="F322" s="46"/>
    </row>
    <row r="323" spans="2:6" ht="11.25">
      <c r="B323" s="46"/>
      <c r="C323" s="46"/>
      <c r="D323" s="46"/>
      <c r="E323" s="46"/>
      <c r="F323" s="46"/>
    </row>
    <row r="324" spans="2:6" ht="11.25">
      <c r="B324" s="46"/>
      <c r="C324" s="46"/>
      <c r="D324" s="46"/>
      <c r="E324" s="46"/>
      <c r="F324" s="46"/>
    </row>
    <row r="325" spans="2:6" ht="11.25">
      <c r="B325" s="46"/>
      <c r="C325" s="46"/>
      <c r="D325" s="46"/>
      <c r="E325" s="46"/>
      <c r="F325" s="46"/>
    </row>
    <row r="326" spans="2:6" ht="11.25">
      <c r="B326" s="46"/>
      <c r="C326" s="46"/>
      <c r="D326" s="46"/>
      <c r="E326" s="46"/>
      <c r="F326" s="46"/>
    </row>
    <row r="327" spans="2:6" ht="11.25">
      <c r="B327" s="46"/>
      <c r="C327" s="46"/>
      <c r="D327" s="46"/>
      <c r="E327" s="46"/>
      <c r="F327" s="46"/>
    </row>
    <row r="328" spans="2:6" ht="11.25">
      <c r="B328" s="46"/>
      <c r="C328" s="46"/>
      <c r="D328" s="46"/>
      <c r="E328" s="46"/>
      <c r="F328" s="46"/>
    </row>
    <row r="329" spans="2:6" ht="11.25">
      <c r="B329" s="46"/>
      <c r="C329" s="46"/>
      <c r="D329" s="46"/>
      <c r="E329" s="46"/>
      <c r="F329" s="46"/>
    </row>
    <row r="330" spans="2:6" ht="11.25">
      <c r="B330" s="46"/>
      <c r="C330" s="46"/>
      <c r="D330" s="46"/>
      <c r="E330" s="46"/>
      <c r="F330" s="46"/>
    </row>
    <row r="331" spans="2:6" ht="11.25">
      <c r="B331" s="46"/>
      <c r="C331" s="46"/>
      <c r="D331" s="46"/>
      <c r="E331" s="46"/>
      <c r="F331" s="46"/>
    </row>
    <row r="332" spans="2:6" ht="11.25">
      <c r="B332" s="46"/>
      <c r="C332" s="46"/>
      <c r="D332" s="46"/>
      <c r="E332" s="46"/>
      <c r="F332" s="46"/>
    </row>
    <row r="333" spans="2:6" ht="11.25">
      <c r="B333" s="46"/>
      <c r="C333" s="46"/>
      <c r="D333" s="46"/>
      <c r="E333" s="46"/>
      <c r="F333" s="46"/>
    </row>
    <row r="334" spans="2:6" ht="11.25">
      <c r="B334" s="46"/>
      <c r="C334" s="46"/>
      <c r="D334" s="46"/>
      <c r="E334" s="46"/>
      <c r="F334" s="46"/>
    </row>
    <row r="335" spans="2:6" ht="11.25">
      <c r="B335" s="46"/>
      <c r="C335" s="46"/>
      <c r="D335" s="46"/>
      <c r="E335" s="46"/>
      <c r="F335" s="46"/>
    </row>
    <row r="336" spans="2:6" ht="11.25">
      <c r="B336" s="46"/>
      <c r="C336" s="46"/>
      <c r="D336" s="46"/>
      <c r="E336" s="46"/>
      <c r="F336" s="46"/>
    </row>
    <row r="337" spans="2:6" ht="11.25">
      <c r="B337" s="46"/>
      <c r="C337" s="46"/>
      <c r="D337" s="46"/>
      <c r="E337" s="46"/>
      <c r="F337" s="46"/>
    </row>
    <row r="338" spans="2:6" ht="11.25">
      <c r="B338" s="46"/>
      <c r="C338" s="46"/>
      <c r="D338" s="46"/>
      <c r="E338" s="46"/>
      <c r="F338" s="46"/>
    </row>
  </sheetData>
  <sheetProtection/>
  <mergeCells count="7">
    <mergeCell ref="A19:F19"/>
    <mergeCell ref="A1:F1"/>
    <mergeCell ref="A3:A4"/>
    <mergeCell ref="B3:B4"/>
    <mergeCell ref="D3:F3"/>
    <mergeCell ref="C3:C4"/>
    <mergeCell ref="A2:M2"/>
  </mergeCells>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D1"/>
    </sheetView>
  </sheetViews>
  <sheetFormatPr defaultColWidth="11.421875" defaultRowHeight="12.75"/>
  <cols>
    <col min="1" max="1" width="20.00390625" style="11" customWidth="1"/>
    <col min="2" max="4" width="12.7109375" style="11" customWidth="1"/>
    <col min="5" max="16384" width="11.421875" style="11" customWidth="1"/>
  </cols>
  <sheetData>
    <row r="1" spans="1:4" s="28" customFormat="1" ht="36" customHeight="1">
      <c r="A1" s="483" t="s">
        <v>465</v>
      </c>
      <c r="B1" s="483"/>
      <c r="C1" s="483"/>
      <c r="D1" s="483"/>
    </row>
    <row r="2" spans="2:4" ht="11.25">
      <c r="B2" s="28"/>
      <c r="C2" s="28"/>
      <c r="D2" s="28"/>
    </row>
    <row r="3" spans="1:4" ht="11.25">
      <c r="A3" s="612" t="s">
        <v>37</v>
      </c>
      <c r="B3" s="612" t="s">
        <v>258</v>
      </c>
      <c r="C3" s="616"/>
      <c r="D3" s="616"/>
    </row>
    <row r="4" spans="1:4" ht="11.25">
      <c r="A4" s="616"/>
      <c r="B4" s="317" t="s">
        <v>3</v>
      </c>
      <c r="C4" s="317" t="s">
        <v>4</v>
      </c>
      <c r="D4" s="317" t="s">
        <v>2</v>
      </c>
    </row>
    <row r="5" spans="1:8" s="28" customFormat="1" ht="11.25">
      <c r="A5" s="314" t="s">
        <v>38</v>
      </c>
      <c r="B5" s="331">
        <v>0</v>
      </c>
      <c r="C5" s="331">
        <v>0</v>
      </c>
      <c r="D5" s="331">
        <v>0</v>
      </c>
      <c r="E5" s="111"/>
      <c r="F5" s="111"/>
      <c r="G5" s="111"/>
      <c r="H5" s="111"/>
    </row>
    <row r="6" spans="1:11" s="28" customFormat="1" ht="11.25">
      <c r="A6" s="365" t="s">
        <v>423</v>
      </c>
      <c r="B6" s="331">
        <v>53.2</v>
      </c>
      <c r="C6" s="331">
        <v>32.2</v>
      </c>
      <c r="D6" s="331">
        <v>42.2</v>
      </c>
      <c r="E6" s="111"/>
      <c r="G6" s="111"/>
      <c r="I6" s="111"/>
      <c r="K6" s="111"/>
    </row>
    <row r="7" spans="1:11" s="28" customFormat="1" ht="11.25">
      <c r="A7" s="365" t="s">
        <v>424</v>
      </c>
      <c r="B7" s="331">
        <v>6.2</v>
      </c>
      <c r="C7" s="331">
        <v>3.4</v>
      </c>
      <c r="D7" s="331">
        <v>4.7</v>
      </c>
      <c r="G7" s="111"/>
      <c r="I7" s="111"/>
      <c r="K7" s="111"/>
    </row>
    <row r="8" spans="1:11" s="28" customFormat="1" ht="11.25">
      <c r="A8" s="365" t="s">
        <v>425</v>
      </c>
      <c r="B8" s="331">
        <v>6</v>
      </c>
      <c r="C8" s="331">
        <v>3.2</v>
      </c>
      <c r="D8" s="331">
        <v>4.5</v>
      </c>
      <c r="G8" s="111"/>
      <c r="I8" s="111"/>
      <c r="K8" s="111"/>
    </row>
    <row r="9" spans="1:11" s="28" customFormat="1" ht="11.25">
      <c r="A9" s="365" t="s">
        <v>426</v>
      </c>
      <c r="B9" s="331">
        <v>6.3</v>
      </c>
      <c r="C9" s="331">
        <v>5.5</v>
      </c>
      <c r="D9" s="331">
        <v>5.9</v>
      </c>
      <c r="G9" s="111"/>
      <c r="I9" s="111"/>
      <c r="K9" s="111"/>
    </row>
    <row r="10" spans="1:11" s="112" customFormat="1" ht="11.25">
      <c r="A10" s="365" t="s">
        <v>427</v>
      </c>
      <c r="B10" s="331">
        <v>7.3</v>
      </c>
      <c r="C10" s="331">
        <v>9.8</v>
      </c>
      <c r="D10" s="331">
        <v>8.6</v>
      </c>
      <c r="G10" s="111"/>
      <c r="I10" s="111"/>
      <c r="K10" s="111"/>
    </row>
    <row r="11" spans="1:11" s="28" customFormat="1" ht="11.25">
      <c r="A11" s="365" t="s">
        <v>428</v>
      </c>
      <c r="B11" s="331">
        <v>6.7</v>
      </c>
      <c r="C11" s="331">
        <v>11.2</v>
      </c>
      <c r="D11" s="331">
        <v>9</v>
      </c>
      <c r="G11" s="111"/>
      <c r="I11" s="111"/>
      <c r="K11" s="111"/>
    </row>
    <row r="12" spans="1:11" s="28" customFormat="1" ht="11.25">
      <c r="A12" s="365" t="s">
        <v>429</v>
      </c>
      <c r="B12" s="331">
        <v>3.5</v>
      </c>
      <c r="C12" s="331">
        <v>15.3</v>
      </c>
      <c r="D12" s="331">
        <v>9.7</v>
      </c>
      <c r="G12" s="111"/>
      <c r="I12" s="111"/>
      <c r="K12" s="111"/>
    </row>
    <row r="13" spans="1:11" s="113" customFormat="1" ht="11.25">
      <c r="A13" s="332" t="s">
        <v>430</v>
      </c>
      <c r="B13" s="333">
        <v>10.8</v>
      </c>
      <c r="C13" s="333">
        <v>19.4</v>
      </c>
      <c r="D13" s="333">
        <v>15.4</v>
      </c>
      <c r="G13" s="111"/>
      <c r="I13" s="111"/>
      <c r="K13" s="111"/>
    </row>
    <row r="14" spans="1:11" s="113" customFormat="1" ht="11.25">
      <c r="A14" s="323" t="s">
        <v>44</v>
      </c>
      <c r="B14" s="315">
        <v>100</v>
      </c>
      <c r="C14" s="315">
        <v>100</v>
      </c>
      <c r="D14" s="315">
        <v>100</v>
      </c>
      <c r="E14" s="111"/>
      <c r="G14" s="111"/>
      <c r="I14" s="111"/>
      <c r="K14" s="111"/>
    </row>
    <row r="15" spans="1:11" s="114" customFormat="1" ht="11.25">
      <c r="A15" s="336" t="s">
        <v>45</v>
      </c>
      <c r="B15" s="337">
        <v>213095</v>
      </c>
      <c r="C15" s="337">
        <v>236236</v>
      </c>
      <c r="D15" s="337">
        <v>449331</v>
      </c>
      <c r="E15" s="111"/>
      <c r="G15" s="111"/>
      <c r="I15" s="111"/>
      <c r="K15" s="111"/>
    </row>
    <row r="16" spans="1:11" s="28" customFormat="1" ht="12" customHeight="1">
      <c r="A16" s="334" t="s">
        <v>46</v>
      </c>
      <c r="B16" s="329">
        <v>435.5</v>
      </c>
      <c r="C16" s="329">
        <v>544.7</v>
      </c>
      <c r="D16" s="329">
        <v>492.9</v>
      </c>
      <c r="E16" s="111"/>
      <c r="G16" s="111"/>
      <c r="I16" s="111"/>
      <c r="K16" s="111"/>
    </row>
    <row r="17" spans="1:4" s="163" customFormat="1" ht="11.25">
      <c r="A17" s="338" t="s">
        <v>475</v>
      </c>
      <c r="B17" s="366"/>
      <c r="C17" s="366"/>
      <c r="D17" s="366"/>
    </row>
    <row r="19" ht="11.25">
      <c r="A19" s="11" t="s">
        <v>14</v>
      </c>
    </row>
  </sheetData>
  <sheetProtection/>
  <mergeCells count="3">
    <mergeCell ref="A1:D1"/>
    <mergeCell ref="A3:A4"/>
    <mergeCell ref="B3:D3"/>
  </mergeCells>
  <printOptions/>
  <pageMargins left="0.787401575" right="0.787401575" top="0.984251969" bottom="0.984251969" header="0.4921259845" footer="0.4921259845"/>
  <pageSetup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A1:T50"/>
  <sheetViews>
    <sheetView zoomScalePageLayoutView="0" workbookViewId="0" topLeftCell="A1">
      <selection activeCell="A1" sqref="A1:N1"/>
    </sheetView>
  </sheetViews>
  <sheetFormatPr defaultColWidth="9.00390625" defaultRowHeight="12.75"/>
  <cols>
    <col min="1" max="1" width="14.00390625" style="11" customWidth="1"/>
    <col min="2" max="2" width="10.28125" style="11" bestFit="1" customWidth="1"/>
    <col min="3" max="3" width="9.00390625" style="11" customWidth="1"/>
    <col min="4" max="4" width="11.7109375" style="11" customWidth="1"/>
    <col min="5" max="5" width="8.140625" style="11" customWidth="1"/>
    <col min="6" max="6" width="9.00390625" style="11" customWidth="1"/>
    <col min="7" max="7" width="9.421875" style="11" customWidth="1"/>
    <col min="8" max="8" width="10.140625" style="11" customWidth="1"/>
    <col min="9" max="9" width="9.57421875" style="11" customWidth="1"/>
    <col min="10" max="12" width="9.00390625" style="11" customWidth="1"/>
    <col min="13" max="13" width="10.57421875" style="11" customWidth="1"/>
    <col min="14" max="14" width="10.00390625" style="11" customWidth="1"/>
    <col min="15" max="16384" width="9.00390625" style="11" customWidth="1"/>
  </cols>
  <sheetData>
    <row r="1" spans="1:14" ht="11.25">
      <c r="A1" s="626" t="s">
        <v>276</v>
      </c>
      <c r="B1" s="626"/>
      <c r="C1" s="626"/>
      <c r="D1" s="626"/>
      <c r="E1" s="626"/>
      <c r="F1" s="626"/>
      <c r="G1" s="626"/>
      <c r="H1" s="626"/>
      <c r="I1" s="626"/>
      <c r="J1" s="626"/>
      <c r="K1" s="626"/>
      <c r="L1" s="626"/>
      <c r="M1" s="626"/>
      <c r="N1" s="626"/>
    </row>
    <row r="2" spans="1:20" s="31" customFormat="1" ht="12" customHeight="1">
      <c r="A2" s="624"/>
      <c r="B2" s="625"/>
      <c r="C2" s="625"/>
      <c r="D2" s="625"/>
      <c r="E2" s="625"/>
      <c r="F2" s="625"/>
      <c r="G2" s="625"/>
      <c r="H2" s="625"/>
      <c r="I2" s="625"/>
      <c r="J2" s="625"/>
      <c r="K2" s="625"/>
      <c r="L2" s="625"/>
      <c r="M2" s="625"/>
      <c r="N2" s="625"/>
      <c r="O2" s="625"/>
      <c r="P2" s="625"/>
      <c r="Q2" s="625"/>
      <c r="R2" s="625"/>
      <c r="S2" s="625"/>
      <c r="T2" s="625"/>
    </row>
    <row r="3" spans="1:14" ht="12" customHeight="1">
      <c r="A3" s="627" t="s">
        <v>48</v>
      </c>
      <c r="B3" s="627"/>
      <c r="C3" s="627"/>
      <c r="D3" s="627"/>
      <c r="E3" s="627"/>
      <c r="F3" s="627"/>
      <c r="G3" s="627"/>
      <c r="H3" s="627"/>
      <c r="I3" s="627"/>
      <c r="J3" s="627"/>
      <c r="K3" s="627"/>
      <c r="L3" s="627"/>
      <c r="M3" s="627"/>
      <c r="N3" s="627"/>
    </row>
    <row r="4" ht="7.5" customHeight="1"/>
    <row r="5" spans="1:14" ht="13.5" customHeight="1">
      <c r="A5" s="628" t="s">
        <v>49</v>
      </c>
      <c r="B5" s="628" t="s">
        <v>50</v>
      </c>
      <c r="C5" s="630" t="s">
        <v>51</v>
      </c>
      <c r="D5" s="630" t="s">
        <v>52</v>
      </c>
      <c r="E5" s="628" t="s">
        <v>53</v>
      </c>
      <c r="F5" s="628" t="s">
        <v>54</v>
      </c>
      <c r="G5" s="628" t="s">
        <v>55</v>
      </c>
      <c r="H5" s="608" t="s">
        <v>295</v>
      </c>
      <c r="I5" s="608" t="s">
        <v>296</v>
      </c>
      <c r="J5" s="628" t="s">
        <v>56</v>
      </c>
      <c r="K5" s="628" t="s">
        <v>57</v>
      </c>
      <c r="L5" s="608" t="s">
        <v>294</v>
      </c>
      <c r="M5" s="628" t="s">
        <v>58</v>
      </c>
      <c r="N5" s="628" t="s">
        <v>59</v>
      </c>
    </row>
    <row r="6" spans="1:14" ht="20.25" customHeight="1">
      <c r="A6" s="629"/>
      <c r="B6" s="629"/>
      <c r="C6" s="631" t="s">
        <v>60</v>
      </c>
      <c r="D6" s="631" t="s">
        <v>60</v>
      </c>
      <c r="E6" s="629"/>
      <c r="F6" s="629"/>
      <c r="G6" s="629"/>
      <c r="H6" s="632"/>
      <c r="I6" s="632"/>
      <c r="J6" s="629"/>
      <c r="K6" s="629"/>
      <c r="L6" s="632"/>
      <c r="M6" s="629"/>
      <c r="N6" s="629"/>
    </row>
    <row r="7" spans="1:14" ht="11.25">
      <c r="A7" s="11" t="s">
        <v>61</v>
      </c>
      <c r="B7" s="8">
        <v>26</v>
      </c>
      <c r="C7" s="8">
        <v>0</v>
      </c>
      <c r="D7" s="8">
        <v>0</v>
      </c>
      <c r="E7" s="8">
        <v>0</v>
      </c>
      <c r="F7" s="8">
        <v>0</v>
      </c>
      <c r="G7" s="8">
        <v>0</v>
      </c>
      <c r="H7" s="8">
        <v>0</v>
      </c>
      <c r="I7" s="8">
        <v>0</v>
      </c>
      <c r="J7" s="8">
        <v>0</v>
      </c>
      <c r="K7" s="8">
        <v>0</v>
      </c>
      <c r="L7" s="8">
        <v>7</v>
      </c>
      <c r="M7" s="8">
        <v>0</v>
      </c>
      <c r="N7" s="8">
        <v>33</v>
      </c>
    </row>
    <row r="8" spans="1:14" ht="11.25">
      <c r="A8" s="11" t="s">
        <v>62</v>
      </c>
      <c r="B8" s="8">
        <v>56530</v>
      </c>
      <c r="C8" s="8">
        <v>2043</v>
      </c>
      <c r="D8" s="8">
        <v>1635</v>
      </c>
      <c r="E8" s="8">
        <v>8626</v>
      </c>
      <c r="F8" s="8">
        <v>81</v>
      </c>
      <c r="G8" s="8">
        <v>6</v>
      </c>
      <c r="H8" s="8">
        <v>396</v>
      </c>
      <c r="I8" s="8">
        <v>206</v>
      </c>
      <c r="J8" s="8">
        <v>50</v>
      </c>
      <c r="K8" s="8">
        <v>42</v>
      </c>
      <c r="L8" s="8">
        <v>38</v>
      </c>
      <c r="M8" s="8">
        <v>19</v>
      </c>
      <c r="N8" s="8">
        <v>69672</v>
      </c>
    </row>
    <row r="9" spans="1:14" ht="11.25">
      <c r="A9" s="11" t="s">
        <v>63</v>
      </c>
      <c r="B9" s="8">
        <v>69375</v>
      </c>
      <c r="C9" s="8">
        <v>3312</v>
      </c>
      <c r="D9" s="8">
        <v>2748</v>
      </c>
      <c r="E9" s="8">
        <v>13359</v>
      </c>
      <c r="F9" s="8">
        <v>48</v>
      </c>
      <c r="G9" s="8">
        <v>9</v>
      </c>
      <c r="H9" s="8">
        <v>863</v>
      </c>
      <c r="I9" s="8">
        <v>301</v>
      </c>
      <c r="J9" s="8">
        <v>24</v>
      </c>
      <c r="K9" s="8">
        <v>141</v>
      </c>
      <c r="L9" s="8">
        <v>144</v>
      </c>
      <c r="M9" s="8">
        <v>559</v>
      </c>
      <c r="N9" s="8">
        <v>90883</v>
      </c>
    </row>
    <row r="10" spans="1:14" ht="11.25">
      <c r="A10" s="11" t="s">
        <v>64</v>
      </c>
      <c r="B10" s="8">
        <v>65088</v>
      </c>
      <c r="C10" s="8">
        <v>3934</v>
      </c>
      <c r="D10" s="8">
        <v>5822</v>
      </c>
      <c r="E10" s="8">
        <v>14888</v>
      </c>
      <c r="F10" s="8">
        <v>48</v>
      </c>
      <c r="G10" s="8">
        <v>14</v>
      </c>
      <c r="H10" s="8">
        <v>1302</v>
      </c>
      <c r="I10" s="8">
        <v>669</v>
      </c>
      <c r="J10" s="8">
        <v>26</v>
      </c>
      <c r="K10" s="8">
        <v>225</v>
      </c>
      <c r="L10" s="8">
        <v>72</v>
      </c>
      <c r="M10" s="8">
        <v>1026</v>
      </c>
      <c r="N10" s="8">
        <v>93114</v>
      </c>
    </row>
    <row r="11" spans="1:14" ht="11.25">
      <c r="A11" s="11" t="s">
        <v>65</v>
      </c>
      <c r="B11" s="8">
        <v>56122</v>
      </c>
      <c r="C11" s="8">
        <v>4667</v>
      </c>
      <c r="D11" s="8">
        <v>9762</v>
      </c>
      <c r="E11" s="8">
        <v>12299</v>
      </c>
      <c r="F11" s="8">
        <v>50</v>
      </c>
      <c r="G11" s="8">
        <v>18</v>
      </c>
      <c r="H11" s="8">
        <v>1605</v>
      </c>
      <c r="I11" s="8">
        <v>1212</v>
      </c>
      <c r="J11" s="8">
        <v>44</v>
      </c>
      <c r="K11" s="8">
        <v>281</v>
      </c>
      <c r="L11" s="8">
        <v>117</v>
      </c>
      <c r="M11" s="8">
        <v>1482</v>
      </c>
      <c r="N11" s="8">
        <v>87659</v>
      </c>
    </row>
    <row r="12" spans="1:14" ht="11.25">
      <c r="A12" s="11" t="s">
        <v>66</v>
      </c>
      <c r="B12" s="8">
        <v>48923</v>
      </c>
      <c r="C12" s="8">
        <v>5500</v>
      </c>
      <c r="D12" s="8">
        <v>12507</v>
      </c>
      <c r="E12" s="8">
        <v>9444</v>
      </c>
      <c r="F12" s="8">
        <v>50</v>
      </c>
      <c r="G12" s="8">
        <v>26</v>
      </c>
      <c r="H12" s="8">
        <v>1977</v>
      </c>
      <c r="I12" s="8">
        <v>1684</v>
      </c>
      <c r="J12" s="8">
        <v>113</v>
      </c>
      <c r="K12" s="8">
        <v>212</v>
      </c>
      <c r="L12" s="8">
        <v>162</v>
      </c>
      <c r="M12" s="8">
        <v>2284</v>
      </c>
      <c r="N12" s="8">
        <v>82882</v>
      </c>
    </row>
    <row r="13" spans="1:14" ht="11.25">
      <c r="A13" s="11" t="s">
        <v>67</v>
      </c>
      <c r="B13" s="8">
        <v>29325</v>
      </c>
      <c r="C13" s="8">
        <v>2863</v>
      </c>
      <c r="D13" s="8">
        <v>9230</v>
      </c>
      <c r="E13" s="8">
        <v>5262</v>
      </c>
      <c r="F13" s="8">
        <v>35</v>
      </c>
      <c r="G13" s="8">
        <v>31</v>
      </c>
      <c r="H13" s="8">
        <v>1706</v>
      </c>
      <c r="I13" s="8">
        <v>1537</v>
      </c>
      <c r="J13" s="8">
        <v>119</v>
      </c>
      <c r="K13" s="8">
        <v>154</v>
      </c>
      <c r="L13" s="8">
        <v>95</v>
      </c>
      <c r="M13" s="8">
        <v>1786</v>
      </c>
      <c r="N13" s="8">
        <v>52143</v>
      </c>
    </row>
    <row r="14" spans="1:14" ht="11.25">
      <c r="A14" s="11" t="s">
        <v>68</v>
      </c>
      <c r="B14" s="8">
        <v>16240</v>
      </c>
      <c r="C14" s="8">
        <v>1413</v>
      </c>
      <c r="D14" s="8">
        <v>7371</v>
      </c>
      <c r="E14" s="8">
        <v>2481</v>
      </c>
      <c r="F14" s="8">
        <v>29</v>
      </c>
      <c r="G14" s="8">
        <v>28</v>
      </c>
      <c r="H14" s="8">
        <v>1351</v>
      </c>
      <c r="I14" s="8">
        <v>1386</v>
      </c>
      <c r="J14" s="8">
        <v>87</v>
      </c>
      <c r="K14" s="8">
        <v>86</v>
      </c>
      <c r="L14" s="8">
        <v>53</v>
      </c>
      <c r="M14" s="8">
        <v>1234</v>
      </c>
      <c r="N14" s="8">
        <v>31759</v>
      </c>
    </row>
    <row r="15" spans="1:14" ht="11.25">
      <c r="A15" s="31" t="s">
        <v>69</v>
      </c>
      <c r="B15" s="33">
        <v>9000</v>
      </c>
      <c r="C15" s="33">
        <v>626</v>
      </c>
      <c r="D15" s="33">
        <v>5065</v>
      </c>
      <c r="E15" s="33">
        <v>1136</v>
      </c>
      <c r="F15" s="33">
        <v>9</v>
      </c>
      <c r="G15" s="33">
        <v>12</v>
      </c>
      <c r="H15" s="33">
        <v>1110</v>
      </c>
      <c r="I15" s="33">
        <v>981</v>
      </c>
      <c r="J15" s="33">
        <v>104</v>
      </c>
      <c r="K15" s="33">
        <v>46</v>
      </c>
      <c r="L15" s="33">
        <v>27</v>
      </c>
      <c r="M15" s="33">
        <v>533</v>
      </c>
      <c r="N15" s="33">
        <v>18649</v>
      </c>
    </row>
    <row r="16" spans="1:14" ht="11.25">
      <c r="A16" s="11" t="s">
        <v>70</v>
      </c>
      <c r="B16" s="71">
        <f aca="true" t="shared" si="0" ref="B16:N16">SUM(B7:B15)</f>
        <v>350629</v>
      </c>
      <c r="C16" s="71">
        <f t="shared" si="0"/>
        <v>24358</v>
      </c>
      <c r="D16" s="71">
        <f t="shared" si="0"/>
        <v>54140</v>
      </c>
      <c r="E16" s="71">
        <f t="shared" si="0"/>
        <v>67495</v>
      </c>
      <c r="F16" s="71">
        <f t="shared" si="0"/>
        <v>350</v>
      </c>
      <c r="G16" s="71">
        <f t="shared" si="0"/>
        <v>144</v>
      </c>
      <c r="H16" s="71">
        <f t="shared" si="0"/>
        <v>10310</v>
      </c>
      <c r="I16" s="71">
        <f t="shared" si="0"/>
        <v>7976</v>
      </c>
      <c r="J16" s="71">
        <f t="shared" si="0"/>
        <v>567</v>
      </c>
      <c r="K16" s="71">
        <f t="shared" si="0"/>
        <v>1187</v>
      </c>
      <c r="L16" s="71">
        <f t="shared" si="0"/>
        <v>715</v>
      </c>
      <c r="M16" s="71">
        <f t="shared" si="0"/>
        <v>8923</v>
      </c>
      <c r="N16" s="71">
        <f t="shared" si="0"/>
        <v>526794</v>
      </c>
    </row>
    <row r="17" spans="1:14" ht="11.25">
      <c r="A17" s="11" t="s">
        <v>71</v>
      </c>
      <c r="B17" s="46">
        <v>74.3</v>
      </c>
      <c r="C17" s="46">
        <v>77.2</v>
      </c>
      <c r="D17" s="46">
        <v>82.3</v>
      </c>
      <c r="E17" s="46">
        <v>74.3</v>
      </c>
      <c r="F17" s="46">
        <v>74.8</v>
      </c>
      <c r="G17" s="46">
        <v>83</v>
      </c>
      <c r="H17" s="46">
        <v>81.7</v>
      </c>
      <c r="I17" s="46">
        <v>83.9</v>
      </c>
      <c r="J17" s="46">
        <v>84.1</v>
      </c>
      <c r="K17" s="46">
        <v>78.4</v>
      </c>
      <c r="L17" s="46">
        <v>78</v>
      </c>
      <c r="M17" s="46">
        <v>82.3</v>
      </c>
      <c r="N17" s="46">
        <v>75.7</v>
      </c>
    </row>
    <row r="18" ht="8.25" customHeight="1"/>
    <row r="19" spans="1:14" ht="12.75" customHeight="1">
      <c r="A19" s="627" t="s">
        <v>72</v>
      </c>
      <c r="B19" s="627"/>
      <c r="C19" s="627"/>
      <c r="D19" s="627"/>
      <c r="E19" s="627"/>
      <c r="F19" s="627"/>
      <c r="G19" s="627"/>
      <c r="H19" s="627"/>
      <c r="I19" s="627"/>
      <c r="J19" s="627"/>
      <c r="K19" s="627"/>
      <c r="L19" s="627"/>
      <c r="M19" s="627"/>
      <c r="N19" s="627"/>
    </row>
    <row r="20" ht="7.5" customHeight="1"/>
    <row r="21" spans="1:18" ht="14.25" customHeight="1">
      <c r="A21" s="628" t="s">
        <v>49</v>
      </c>
      <c r="B21" s="628" t="s">
        <v>50</v>
      </c>
      <c r="C21" s="630" t="s">
        <v>51</v>
      </c>
      <c r="D21" s="630" t="s">
        <v>52</v>
      </c>
      <c r="E21" s="628" t="s">
        <v>53</v>
      </c>
      <c r="F21" s="628" t="s">
        <v>54</v>
      </c>
      <c r="G21" s="628" t="s">
        <v>55</v>
      </c>
      <c r="H21" s="608" t="s">
        <v>295</v>
      </c>
      <c r="I21" s="608" t="s">
        <v>296</v>
      </c>
      <c r="J21" s="628" t="s">
        <v>56</v>
      </c>
      <c r="K21" s="628" t="s">
        <v>57</v>
      </c>
      <c r="L21" s="608" t="s">
        <v>294</v>
      </c>
      <c r="M21" s="628" t="s">
        <v>58</v>
      </c>
      <c r="N21" s="628" t="s">
        <v>59</v>
      </c>
      <c r="O21" s="38"/>
      <c r="P21" s="38"/>
      <c r="Q21" s="38"/>
      <c r="R21" s="38"/>
    </row>
    <row r="22" spans="1:18" ht="19.5" customHeight="1">
      <c r="A22" s="629"/>
      <c r="B22" s="629"/>
      <c r="C22" s="631" t="s">
        <v>60</v>
      </c>
      <c r="D22" s="631" t="s">
        <v>60</v>
      </c>
      <c r="E22" s="629"/>
      <c r="F22" s="629"/>
      <c r="G22" s="629"/>
      <c r="H22" s="632"/>
      <c r="I22" s="632"/>
      <c r="J22" s="629"/>
      <c r="K22" s="629"/>
      <c r="L22" s="632"/>
      <c r="M22" s="629"/>
      <c r="N22" s="629"/>
      <c r="O22" s="38"/>
      <c r="P22" s="38"/>
      <c r="Q22" s="38"/>
      <c r="R22" s="38"/>
    </row>
    <row r="23" spans="1:14" ht="11.25">
      <c r="A23" s="11" t="s">
        <v>61</v>
      </c>
      <c r="B23" s="8">
        <v>25</v>
      </c>
      <c r="C23" s="8">
        <v>0</v>
      </c>
      <c r="D23" s="8">
        <v>0</v>
      </c>
      <c r="E23" s="8">
        <v>0</v>
      </c>
      <c r="F23" s="8">
        <v>0</v>
      </c>
      <c r="G23" s="8">
        <v>0</v>
      </c>
      <c r="H23" s="8">
        <v>0</v>
      </c>
      <c r="I23" s="8">
        <v>0</v>
      </c>
      <c r="J23" s="8">
        <v>0</v>
      </c>
      <c r="K23" s="8">
        <v>0</v>
      </c>
      <c r="L23" s="8">
        <v>5</v>
      </c>
      <c r="M23" s="8">
        <v>0</v>
      </c>
      <c r="N23" s="8">
        <v>30</v>
      </c>
    </row>
    <row r="24" spans="1:14" ht="11.25">
      <c r="A24" s="11" t="s">
        <v>62</v>
      </c>
      <c r="B24" s="8">
        <v>25695</v>
      </c>
      <c r="C24" s="8">
        <v>412</v>
      </c>
      <c r="D24" s="8">
        <v>646</v>
      </c>
      <c r="E24" s="8">
        <v>5092</v>
      </c>
      <c r="F24" s="8">
        <v>45</v>
      </c>
      <c r="G24" s="8">
        <v>3</v>
      </c>
      <c r="H24" s="8">
        <v>130</v>
      </c>
      <c r="I24" s="8">
        <v>31</v>
      </c>
      <c r="J24" s="8">
        <v>17</v>
      </c>
      <c r="K24" s="8">
        <v>15</v>
      </c>
      <c r="L24" s="8">
        <v>14</v>
      </c>
      <c r="M24" s="8">
        <v>12</v>
      </c>
      <c r="N24" s="8">
        <v>32112</v>
      </c>
    </row>
    <row r="25" spans="1:14" ht="11.25">
      <c r="A25" s="11" t="s">
        <v>63</v>
      </c>
      <c r="B25" s="8">
        <v>29965</v>
      </c>
      <c r="C25" s="8">
        <v>683</v>
      </c>
      <c r="D25" s="8">
        <v>1312</v>
      </c>
      <c r="E25" s="8">
        <v>8716</v>
      </c>
      <c r="F25" s="8">
        <v>25</v>
      </c>
      <c r="G25" s="8">
        <v>6</v>
      </c>
      <c r="H25" s="8">
        <v>324</v>
      </c>
      <c r="I25" s="8">
        <v>70</v>
      </c>
      <c r="J25" s="8">
        <v>14</v>
      </c>
      <c r="K25" s="8">
        <v>43</v>
      </c>
      <c r="L25" s="8">
        <v>29</v>
      </c>
      <c r="M25" s="8">
        <v>454</v>
      </c>
      <c r="N25" s="8">
        <v>41641</v>
      </c>
    </row>
    <row r="26" spans="1:14" ht="11.25">
      <c r="A26" s="11" t="s">
        <v>64</v>
      </c>
      <c r="B26" s="8">
        <v>31440</v>
      </c>
      <c r="C26" s="8">
        <v>1268</v>
      </c>
      <c r="D26" s="8">
        <v>2953</v>
      </c>
      <c r="E26" s="8">
        <v>9724</v>
      </c>
      <c r="F26" s="8">
        <v>35</v>
      </c>
      <c r="G26" s="8">
        <v>10</v>
      </c>
      <c r="H26" s="8">
        <v>660</v>
      </c>
      <c r="I26" s="8">
        <v>244</v>
      </c>
      <c r="J26" s="8">
        <v>22</v>
      </c>
      <c r="K26" s="8">
        <v>77</v>
      </c>
      <c r="L26" s="8">
        <v>40</v>
      </c>
      <c r="M26" s="8">
        <v>832</v>
      </c>
      <c r="N26" s="8">
        <v>47305</v>
      </c>
    </row>
    <row r="27" spans="1:14" ht="11.25">
      <c r="A27" s="11" t="s">
        <v>65</v>
      </c>
      <c r="B27" s="8">
        <v>31423</v>
      </c>
      <c r="C27" s="8">
        <v>1944</v>
      </c>
      <c r="D27" s="8">
        <v>5661</v>
      </c>
      <c r="E27" s="8">
        <v>8538</v>
      </c>
      <c r="F27" s="8">
        <v>45</v>
      </c>
      <c r="G27" s="8">
        <v>16</v>
      </c>
      <c r="H27" s="8">
        <v>1002</v>
      </c>
      <c r="I27" s="8">
        <v>644</v>
      </c>
      <c r="J27" s="8">
        <v>41</v>
      </c>
      <c r="K27" s="8">
        <v>147</v>
      </c>
      <c r="L27" s="8">
        <v>91</v>
      </c>
      <c r="M27" s="8">
        <v>1187</v>
      </c>
      <c r="N27" s="8">
        <v>50739</v>
      </c>
    </row>
    <row r="28" spans="1:14" ht="11.25">
      <c r="A28" s="11" t="s">
        <v>66</v>
      </c>
      <c r="B28" s="8">
        <v>31651</v>
      </c>
      <c r="C28" s="8">
        <v>2435</v>
      </c>
      <c r="D28" s="8">
        <v>8037</v>
      </c>
      <c r="E28" s="8">
        <v>7028</v>
      </c>
      <c r="F28" s="8">
        <v>43</v>
      </c>
      <c r="G28" s="8">
        <v>24</v>
      </c>
      <c r="H28" s="8">
        <v>1434</v>
      </c>
      <c r="I28" s="8">
        <v>1120</v>
      </c>
      <c r="J28" s="8">
        <v>109</v>
      </c>
      <c r="K28" s="8">
        <v>111</v>
      </c>
      <c r="L28" s="8">
        <v>138</v>
      </c>
      <c r="M28" s="8">
        <v>1830</v>
      </c>
      <c r="N28" s="8">
        <v>53960</v>
      </c>
    </row>
    <row r="29" spans="1:14" ht="11.25">
      <c r="A29" s="11" t="s">
        <v>67</v>
      </c>
      <c r="B29" s="8">
        <v>22405</v>
      </c>
      <c r="C29" s="8">
        <v>1624</v>
      </c>
      <c r="D29" s="8">
        <v>6982</v>
      </c>
      <c r="E29" s="8">
        <v>4135</v>
      </c>
      <c r="F29" s="8">
        <v>32</v>
      </c>
      <c r="G29" s="8">
        <v>29</v>
      </c>
      <c r="H29" s="8">
        <v>1364</v>
      </c>
      <c r="I29" s="8">
        <v>1181</v>
      </c>
      <c r="J29" s="8">
        <v>112</v>
      </c>
      <c r="K29" s="8">
        <v>100</v>
      </c>
      <c r="L29" s="8">
        <v>88</v>
      </c>
      <c r="M29" s="8">
        <v>1517</v>
      </c>
      <c r="N29" s="8">
        <v>39569</v>
      </c>
    </row>
    <row r="30" spans="1:14" ht="11.25">
      <c r="A30" s="11" t="s">
        <v>68</v>
      </c>
      <c r="B30" s="8">
        <v>14068</v>
      </c>
      <c r="C30" s="8">
        <v>1039</v>
      </c>
      <c r="D30" s="8">
        <v>6187</v>
      </c>
      <c r="E30" s="8">
        <v>2090</v>
      </c>
      <c r="F30" s="8">
        <v>28</v>
      </c>
      <c r="G30" s="8">
        <v>28</v>
      </c>
      <c r="H30" s="8">
        <v>1164</v>
      </c>
      <c r="I30" s="8">
        <v>1170</v>
      </c>
      <c r="J30" s="8">
        <v>85</v>
      </c>
      <c r="K30" s="8">
        <v>72</v>
      </c>
      <c r="L30" s="8">
        <v>51</v>
      </c>
      <c r="M30" s="8">
        <v>1106</v>
      </c>
      <c r="N30" s="8">
        <v>27088</v>
      </c>
    </row>
    <row r="31" spans="1:14" ht="11.25">
      <c r="A31" s="367" t="s">
        <v>69</v>
      </c>
      <c r="B31" s="149">
        <v>8409</v>
      </c>
      <c r="C31" s="149">
        <v>527</v>
      </c>
      <c r="D31" s="149">
        <v>4551</v>
      </c>
      <c r="E31" s="149">
        <v>1024</v>
      </c>
      <c r="F31" s="149">
        <v>9</v>
      </c>
      <c r="G31" s="149">
        <v>12</v>
      </c>
      <c r="H31" s="149">
        <v>1026</v>
      </c>
      <c r="I31" s="149">
        <v>851</v>
      </c>
      <c r="J31" s="149">
        <v>104</v>
      </c>
      <c r="K31" s="149">
        <v>40</v>
      </c>
      <c r="L31" s="149">
        <v>26</v>
      </c>
      <c r="M31" s="149">
        <v>500</v>
      </c>
      <c r="N31" s="149">
        <v>17079</v>
      </c>
    </row>
    <row r="32" spans="1:14" ht="11.25">
      <c r="A32" s="11" t="s">
        <v>70</v>
      </c>
      <c r="B32" s="71">
        <f>SUM(B23:B31)</f>
        <v>195081</v>
      </c>
      <c r="C32" s="71">
        <f aca="true" t="shared" si="1" ref="C32:N32">SUM(C23:C31)</f>
        <v>9932</v>
      </c>
      <c r="D32" s="71">
        <f t="shared" si="1"/>
        <v>36329</v>
      </c>
      <c r="E32" s="71">
        <f t="shared" si="1"/>
        <v>46347</v>
      </c>
      <c r="F32" s="71">
        <f t="shared" si="1"/>
        <v>262</v>
      </c>
      <c r="G32" s="71">
        <f t="shared" si="1"/>
        <v>128</v>
      </c>
      <c r="H32" s="71">
        <f t="shared" si="1"/>
        <v>7104</v>
      </c>
      <c r="I32" s="71">
        <f t="shared" si="1"/>
        <v>5311</v>
      </c>
      <c r="J32" s="71">
        <f t="shared" si="1"/>
        <v>504</v>
      </c>
      <c r="K32" s="71">
        <f t="shared" si="1"/>
        <v>605</v>
      </c>
      <c r="L32" s="71">
        <f t="shared" si="1"/>
        <v>482</v>
      </c>
      <c r="M32" s="71">
        <f t="shared" si="1"/>
        <v>7438</v>
      </c>
      <c r="N32" s="71">
        <f t="shared" si="1"/>
        <v>309523</v>
      </c>
    </row>
    <row r="33" spans="1:14" ht="11.25">
      <c r="A33" s="11" t="s">
        <v>71</v>
      </c>
      <c r="B33" s="46">
        <v>76.5</v>
      </c>
      <c r="C33" s="46">
        <v>80.5</v>
      </c>
      <c r="D33" s="46">
        <v>84.1</v>
      </c>
      <c r="E33" s="46">
        <v>75.2</v>
      </c>
      <c r="F33" s="46">
        <v>77</v>
      </c>
      <c r="G33" s="46">
        <v>84.2</v>
      </c>
      <c r="H33" s="46">
        <v>84.1</v>
      </c>
      <c r="I33" s="46">
        <v>86.4</v>
      </c>
      <c r="J33" s="46">
        <v>86</v>
      </c>
      <c r="K33" s="46">
        <v>81</v>
      </c>
      <c r="L33" s="46">
        <v>81.5</v>
      </c>
      <c r="M33" s="46">
        <v>82.7</v>
      </c>
      <c r="N33" s="46">
        <v>77.9</v>
      </c>
    </row>
    <row r="34" ht="8.25" customHeight="1"/>
    <row r="35" spans="1:14" ht="12.75" customHeight="1">
      <c r="A35" s="627" t="s">
        <v>73</v>
      </c>
      <c r="B35" s="627"/>
      <c r="C35" s="627"/>
      <c r="D35" s="627"/>
      <c r="E35" s="627"/>
      <c r="F35" s="627"/>
      <c r="G35" s="627"/>
      <c r="H35" s="627"/>
      <c r="I35" s="627"/>
      <c r="J35" s="627"/>
      <c r="K35" s="627"/>
      <c r="L35" s="627"/>
      <c r="M35" s="627"/>
      <c r="N35" s="627"/>
    </row>
    <row r="36" ht="7.5" customHeight="1"/>
    <row r="37" spans="1:14" ht="15" customHeight="1">
      <c r="A37" s="628" t="s">
        <v>49</v>
      </c>
      <c r="B37" s="628" t="s">
        <v>50</v>
      </c>
      <c r="C37" s="630" t="s">
        <v>51</v>
      </c>
      <c r="D37" s="630" t="s">
        <v>52</v>
      </c>
      <c r="E37" s="628" t="s">
        <v>53</v>
      </c>
      <c r="F37" s="628" t="s">
        <v>54</v>
      </c>
      <c r="G37" s="628" t="s">
        <v>55</v>
      </c>
      <c r="H37" s="608" t="s">
        <v>295</v>
      </c>
      <c r="I37" s="608" t="s">
        <v>296</v>
      </c>
      <c r="J37" s="628" t="s">
        <v>56</v>
      </c>
      <c r="K37" s="628" t="s">
        <v>57</v>
      </c>
      <c r="L37" s="608" t="s">
        <v>294</v>
      </c>
      <c r="M37" s="628" t="s">
        <v>58</v>
      </c>
      <c r="N37" s="628" t="s">
        <v>59</v>
      </c>
    </row>
    <row r="38" spans="1:14" ht="19.5" customHeight="1">
      <c r="A38" s="629"/>
      <c r="B38" s="629"/>
      <c r="C38" s="631" t="s">
        <v>60</v>
      </c>
      <c r="D38" s="631" t="s">
        <v>60</v>
      </c>
      <c r="E38" s="629"/>
      <c r="F38" s="629"/>
      <c r="G38" s="629"/>
      <c r="H38" s="632"/>
      <c r="I38" s="632"/>
      <c r="J38" s="629"/>
      <c r="K38" s="629"/>
      <c r="L38" s="632"/>
      <c r="M38" s="629"/>
      <c r="N38" s="629"/>
    </row>
    <row r="39" spans="1:14" ht="11.25">
      <c r="A39" s="11" t="s">
        <v>61</v>
      </c>
      <c r="B39" s="8">
        <v>1</v>
      </c>
      <c r="C39" s="8">
        <v>0</v>
      </c>
      <c r="D39" s="8">
        <v>0</v>
      </c>
      <c r="E39" s="8">
        <v>0</v>
      </c>
      <c r="F39" s="8">
        <v>0</v>
      </c>
      <c r="G39" s="8">
        <v>0</v>
      </c>
      <c r="H39" s="8">
        <v>0</v>
      </c>
      <c r="I39" s="8">
        <v>0</v>
      </c>
      <c r="J39" s="8">
        <v>0</v>
      </c>
      <c r="K39" s="8">
        <v>0</v>
      </c>
      <c r="L39" s="8">
        <v>2</v>
      </c>
      <c r="M39" s="8">
        <v>0</v>
      </c>
      <c r="N39" s="8">
        <v>3</v>
      </c>
    </row>
    <row r="40" spans="1:14" ht="11.25">
      <c r="A40" s="11" t="s">
        <v>62</v>
      </c>
      <c r="B40" s="8">
        <v>30835</v>
      </c>
      <c r="C40" s="8">
        <v>1631</v>
      </c>
      <c r="D40" s="8">
        <v>989</v>
      </c>
      <c r="E40" s="8">
        <v>3534</v>
      </c>
      <c r="F40" s="8">
        <v>36</v>
      </c>
      <c r="G40" s="8">
        <v>3</v>
      </c>
      <c r="H40" s="8">
        <v>266</v>
      </c>
      <c r="I40" s="8">
        <v>175</v>
      </c>
      <c r="J40" s="8">
        <v>33</v>
      </c>
      <c r="K40" s="8">
        <v>27</v>
      </c>
      <c r="L40" s="8">
        <v>24</v>
      </c>
      <c r="M40" s="8">
        <v>7</v>
      </c>
      <c r="N40" s="8">
        <v>37560</v>
      </c>
    </row>
    <row r="41" spans="1:14" ht="11.25">
      <c r="A41" s="11" t="s">
        <v>63</v>
      </c>
      <c r="B41" s="8">
        <v>39410</v>
      </c>
      <c r="C41" s="8">
        <v>2629</v>
      </c>
      <c r="D41" s="8">
        <v>1436</v>
      </c>
      <c r="E41" s="8">
        <v>4643</v>
      </c>
      <c r="F41" s="8">
        <v>23</v>
      </c>
      <c r="G41" s="8">
        <v>3</v>
      </c>
      <c r="H41" s="8">
        <v>539</v>
      </c>
      <c r="I41" s="8">
        <v>231</v>
      </c>
      <c r="J41" s="8">
        <v>10</v>
      </c>
      <c r="K41" s="8">
        <v>98</v>
      </c>
      <c r="L41" s="8">
        <v>115</v>
      </c>
      <c r="M41" s="8">
        <v>105</v>
      </c>
      <c r="N41" s="8">
        <v>49242</v>
      </c>
    </row>
    <row r="42" spans="1:14" ht="11.25">
      <c r="A42" s="11" t="s">
        <v>64</v>
      </c>
      <c r="B42" s="8">
        <v>33648</v>
      </c>
      <c r="C42" s="8">
        <v>2666</v>
      </c>
      <c r="D42" s="8">
        <v>2869</v>
      </c>
      <c r="E42" s="8">
        <v>5164</v>
      </c>
      <c r="F42" s="8">
        <v>13</v>
      </c>
      <c r="G42" s="8">
        <v>4</v>
      </c>
      <c r="H42" s="8">
        <v>642</v>
      </c>
      <c r="I42" s="8">
        <v>425</v>
      </c>
      <c r="J42" s="8">
        <v>4</v>
      </c>
      <c r="K42" s="8">
        <v>148</v>
      </c>
      <c r="L42" s="8">
        <v>32</v>
      </c>
      <c r="M42" s="8">
        <v>194</v>
      </c>
      <c r="N42" s="8">
        <v>45809</v>
      </c>
    </row>
    <row r="43" spans="1:14" ht="11.25">
      <c r="A43" s="11" t="s">
        <v>65</v>
      </c>
      <c r="B43" s="8">
        <v>24699</v>
      </c>
      <c r="C43" s="8">
        <v>2723</v>
      </c>
      <c r="D43" s="8">
        <v>4101</v>
      </c>
      <c r="E43" s="8">
        <v>3761</v>
      </c>
      <c r="F43" s="8">
        <v>5</v>
      </c>
      <c r="G43" s="8">
        <v>2</v>
      </c>
      <c r="H43" s="8">
        <v>603</v>
      </c>
      <c r="I43" s="8">
        <v>568</v>
      </c>
      <c r="J43" s="8">
        <v>3</v>
      </c>
      <c r="K43" s="8">
        <v>134</v>
      </c>
      <c r="L43" s="8">
        <v>26</v>
      </c>
      <c r="M43" s="8">
        <v>295</v>
      </c>
      <c r="N43" s="8">
        <v>36920</v>
      </c>
    </row>
    <row r="44" spans="1:14" ht="11.25">
      <c r="A44" s="11" t="s">
        <v>66</v>
      </c>
      <c r="B44" s="8">
        <v>17272</v>
      </c>
      <c r="C44" s="8">
        <v>3065</v>
      </c>
      <c r="D44" s="8">
        <v>4470</v>
      </c>
      <c r="E44" s="8">
        <v>2416</v>
      </c>
      <c r="F44" s="8">
        <v>7</v>
      </c>
      <c r="G44" s="8">
        <v>2</v>
      </c>
      <c r="H44" s="8">
        <v>543</v>
      </c>
      <c r="I44" s="8">
        <v>564</v>
      </c>
      <c r="J44" s="8">
        <v>4</v>
      </c>
      <c r="K44" s="8">
        <v>101</v>
      </c>
      <c r="L44" s="8">
        <v>24</v>
      </c>
      <c r="M44" s="8">
        <v>454</v>
      </c>
      <c r="N44" s="8">
        <v>28922</v>
      </c>
    </row>
    <row r="45" spans="1:14" ht="11.25">
      <c r="A45" s="11" t="s">
        <v>67</v>
      </c>
      <c r="B45" s="8">
        <v>6920</v>
      </c>
      <c r="C45" s="8">
        <v>1239</v>
      </c>
      <c r="D45" s="8">
        <v>2248</v>
      </c>
      <c r="E45" s="8">
        <v>1127</v>
      </c>
      <c r="F45" s="8">
        <v>3</v>
      </c>
      <c r="G45" s="8">
        <v>2</v>
      </c>
      <c r="H45" s="8">
        <v>342</v>
      </c>
      <c r="I45" s="8">
        <v>356</v>
      </c>
      <c r="J45" s="8">
        <v>7</v>
      </c>
      <c r="K45" s="8">
        <v>54</v>
      </c>
      <c r="L45" s="8">
        <v>7</v>
      </c>
      <c r="M45" s="8">
        <v>269</v>
      </c>
      <c r="N45" s="8">
        <v>12574</v>
      </c>
    </row>
    <row r="46" spans="1:14" ht="11.25">
      <c r="A46" s="11" t="s">
        <v>68</v>
      </c>
      <c r="B46" s="8">
        <v>2172</v>
      </c>
      <c r="C46" s="8">
        <v>374</v>
      </c>
      <c r="D46" s="8">
        <v>1184</v>
      </c>
      <c r="E46" s="8">
        <v>391</v>
      </c>
      <c r="F46" s="8">
        <v>1</v>
      </c>
      <c r="G46" s="8">
        <v>0</v>
      </c>
      <c r="H46" s="8">
        <v>187</v>
      </c>
      <c r="I46" s="8">
        <v>216</v>
      </c>
      <c r="J46" s="8">
        <v>2</v>
      </c>
      <c r="K46" s="8">
        <v>14</v>
      </c>
      <c r="L46" s="8">
        <v>2</v>
      </c>
      <c r="M46" s="8">
        <v>128</v>
      </c>
      <c r="N46" s="8">
        <v>4671</v>
      </c>
    </row>
    <row r="47" spans="1:14" ht="11.25">
      <c r="A47" s="367" t="s">
        <v>69</v>
      </c>
      <c r="B47" s="149">
        <v>591</v>
      </c>
      <c r="C47" s="149">
        <v>99</v>
      </c>
      <c r="D47" s="149">
        <v>514</v>
      </c>
      <c r="E47" s="149">
        <v>112</v>
      </c>
      <c r="F47" s="149">
        <v>0</v>
      </c>
      <c r="G47" s="149">
        <v>0</v>
      </c>
      <c r="H47" s="149">
        <v>84</v>
      </c>
      <c r="I47" s="149">
        <v>130</v>
      </c>
      <c r="J47" s="149">
        <v>0</v>
      </c>
      <c r="K47" s="149">
        <v>6</v>
      </c>
      <c r="L47" s="149">
        <v>1</v>
      </c>
      <c r="M47" s="149">
        <v>33</v>
      </c>
      <c r="N47" s="149">
        <v>1570</v>
      </c>
    </row>
    <row r="48" spans="1:14" ht="11.25">
      <c r="A48" s="11" t="s">
        <v>70</v>
      </c>
      <c r="B48" s="71">
        <f>SUM(B39:B47)</f>
        <v>155548</v>
      </c>
      <c r="C48" s="71">
        <f aca="true" t="shared" si="2" ref="C48:N48">SUM(C39:C47)</f>
        <v>14426</v>
      </c>
      <c r="D48" s="71">
        <f t="shared" si="2"/>
        <v>17811</v>
      </c>
      <c r="E48" s="71">
        <f t="shared" si="2"/>
        <v>21148</v>
      </c>
      <c r="F48" s="71">
        <f t="shared" si="2"/>
        <v>88</v>
      </c>
      <c r="G48" s="71">
        <f t="shared" si="2"/>
        <v>16</v>
      </c>
      <c r="H48" s="71">
        <f t="shared" si="2"/>
        <v>3206</v>
      </c>
      <c r="I48" s="71">
        <f t="shared" si="2"/>
        <v>2665</v>
      </c>
      <c r="J48" s="71">
        <f t="shared" si="2"/>
        <v>63</v>
      </c>
      <c r="K48" s="71">
        <f t="shared" si="2"/>
        <v>582</v>
      </c>
      <c r="L48" s="71">
        <f t="shared" si="2"/>
        <v>233</v>
      </c>
      <c r="M48" s="71">
        <f t="shared" si="2"/>
        <v>1485</v>
      </c>
      <c r="N48" s="71">
        <f t="shared" si="2"/>
        <v>217271</v>
      </c>
    </row>
    <row r="49" spans="1:14" ht="11.25">
      <c r="A49" s="11" t="s">
        <v>71</v>
      </c>
      <c r="B49" s="46">
        <v>71.6</v>
      </c>
      <c r="C49" s="46">
        <v>74.9</v>
      </c>
      <c r="D49" s="46">
        <v>78.6</v>
      </c>
      <c r="E49" s="46">
        <v>72.5</v>
      </c>
      <c r="F49" s="46">
        <v>68.1</v>
      </c>
      <c r="G49" s="46">
        <v>73.4</v>
      </c>
      <c r="H49" s="46">
        <v>76.3</v>
      </c>
      <c r="I49" s="46">
        <v>78.9</v>
      </c>
      <c r="J49" s="46">
        <v>68.8</v>
      </c>
      <c r="K49" s="46">
        <v>75.7</v>
      </c>
      <c r="L49" s="46">
        <v>70.8</v>
      </c>
      <c r="M49" s="46">
        <v>80.6</v>
      </c>
      <c r="N49" s="46">
        <v>72.7</v>
      </c>
    </row>
    <row r="50" spans="1:11" s="163" customFormat="1" ht="11.25">
      <c r="A50" s="578" t="s">
        <v>471</v>
      </c>
      <c r="B50" s="578"/>
      <c r="C50" s="578"/>
      <c r="D50" s="578"/>
      <c r="E50" s="578"/>
      <c r="F50" s="578"/>
      <c r="G50" s="578"/>
      <c r="H50" s="578"/>
      <c r="I50" s="578"/>
      <c r="J50" s="578"/>
      <c r="K50" s="578"/>
    </row>
  </sheetData>
  <sheetProtection/>
  <mergeCells count="48">
    <mergeCell ref="A2:T2"/>
    <mergeCell ref="M37:M38"/>
    <mergeCell ref="N37:N38"/>
    <mergeCell ref="A50:K50"/>
    <mergeCell ref="I37:I38"/>
    <mergeCell ref="J37:J38"/>
    <mergeCell ref="K37:K38"/>
    <mergeCell ref="L37:L38"/>
    <mergeCell ref="E37:E38"/>
    <mergeCell ref="F37:F38"/>
    <mergeCell ref="G37:G38"/>
    <mergeCell ref="H37:H38"/>
    <mergeCell ref="A37:A38"/>
    <mergeCell ref="B37:B38"/>
    <mergeCell ref="C37:C38"/>
    <mergeCell ref="D37:D38"/>
    <mergeCell ref="N21:N22"/>
    <mergeCell ref="A35:N35"/>
    <mergeCell ref="H21:H22"/>
    <mergeCell ref="I21:I22"/>
    <mergeCell ref="J21:J22"/>
    <mergeCell ref="K21:K22"/>
    <mergeCell ref="A19:N19"/>
    <mergeCell ref="A21:A22"/>
    <mergeCell ref="B21:B22"/>
    <mergeCell ref="C21:C22"/>
    <mergeCell ref="D21:D22"/>
    <mergeCell ref="E21:E22"/>
    <mergeCell ref="F21:F22"/>
    <mergeCell ref="G21:G22"/>
    <mergeCell ref="L21:L22"/>
    <mergeCell ref="M21:M22"/>
    <mergeCell ref="I5:I6"/>
    <mergeCell ref="J5:J6"/>
    <mergeCell ref="K5:K6"/>
    <mergeCell ref="L5:L6"/>
    <mergeCell ref="M5:M6"/>
    <mergeCell ref="N5:N6"/>
    <mergeCell ref="A1:N1"/>
    <mergeCell ref="A3:N3"/>
    <mergeCell ref="A5:A6"/>
    <mergeCell ref="B5:B6"/>
    <mergeCell ref="C5:C6"/>
    <mergeCell ref="D5:D6"/>
    <mergeCell ref="E5:E6"/>
    <mergeCell ref="F5:F6"/>
    <mergeCell ref="G5:G6"/>
    <mergeCell ref="H5:H6"/>
  </mergeCells>
  <printOptions/>
  <pageMargins left="0.787401575" right="0.787401575" top="0.984251969" bottom="0.984251969" header="0.4921259845" footer="0.4921259845"/>
  <pageSetup horizontalDpi="600" verticalDpi="600" orientation="landscape" paperSize="9" scale="76"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A1:O97"/>
  <sheetViews>
    <sheetView zoomScalePageLayoutView="0" workbookViewId="0" topLeftCell="A1">
      <selection activeCell="A1" sqref="A1:N1"/>
    </sheetView>
  </sheetViews>
  <sheetFormatPr defaultColWidth="14.421875" defaultRowHeight="12.75"/>
  <cols>
    <col min="1" max="1" width="14.421875" style="11" customWidth="1"/>
    <col min="2" max="2" width="10.28125" style="11" bestFit="1" customWidth="1"/>
    <col min="3" max="3" width="10.140625" style="11" customWidth="1"/>
    <col min="4" max="4" width="10.8515625" style="11" customWidth="1"/>
    <col min="5" max="5" width="9.00390625" style="11" customWidth="1"/>
    <col min="6" max="6" width="10.140625" style="11" customWidth="1"/>
    <col min="7" max="7" width="10.421875" style="11" customWidth="1"/>
    <col min="8" max="8" width="10.57421875" style="11" customWidth="1"/>
    <col min="9" max="9" width="10.00390625" style="11" customWidth="1"/>
    <col min="10" max="12" width="9.00390625" style="11" customWidth="1"/>
    <col min="13" max="13" width="11.421875" style="11" customWidth="1"/>
    <col min="14" max="14" width="10.00390625" style="11" customWidth="1"/>
    <col min="15" max="15" width="7.421875" style="11" customWidth="1"/>
    <col min="16" max="16384" width="14.421875" style="11" customWidth="1"/>
  </cols>
  <sheetData>
    <row r="1" spans="1:14" ht="12.75" customHeight="1">
      <c r="A1" s="627" t="s">
        <v>74</v>
      </c>
      <c r="B1" s="627"/>
      <c r="C1" s="627"/>
      <c r="D1" s="627"/>
      <c r="E1" s="627"/>
      <c r="F1" s="627"/>
      <c r="G1" s="627"/>
      <c r="H1" s="627"/>
      <c r="I1" s="627"/>
      <c r="J1" s="627"/>
      <c r="K1" s="627"/>
      <c r="L1" s="627"/>
      <c r="M1" s="627"/>
      <c r="N1" s="627"/>
    </row>
    <row r="3" spans="1:14" s="38" customFormat="1" ht="11.25" customHeight="1">
      <c r="A3" s="628" t="s">
        <v>49</v>
      </c>
      <c r="B3" s="628" t="s">
        <v>50</v>
      </c>
      <c r="C3" s="630" t="s">
        <v>51</v>
      </c>
      <c r="D3" s="630" t="s">
        <v>52</v>
      </c>
      <c r="E3" s="628" t="s">
        <v>53</v>
      </c>
      <c r="F3" s="628" t="s">
        <v>54</v>
      </c>
      <c r="G3" s="628" t="s">
        <v>55</v>
      </c>
      <c r="H3" s="608" t="s">
        <v>295</v>
      </c>
      <c r="I3" s="608" t="s">
        <v>296</v>
      </c>
      <c r="J3" s="628" t="s">
        <v>56</v>
      </c>
      <c r="K3" s="628" t="s">
        <v>57</v>
      </c>
      <c r="L3" s="608" t="s">
        <v>294</v>
      </c>
      <c r="M3" s="628" t="s">
        <v>58</v>
      </c>
      <c r="N3" s="628" t="s">
        <v>59</v>
      </c>
    </row>
    <row r="4" spans="1:14" s="38" customFormat="1" ht="24.75" customHeight="1">
      <c r="A4" s="629"/>
      <c r="B4" s="629"/>
      <c r="C4" s="631" t="s">
        <v>60</v>
      </c>
      <c r="D4" s="631" t="s">
        <v>60</v>
      </c>
      <c r="E4" s="629"/>
      <c r="F4" s="629"/>
      <c r="G4" s="629"/>
      <c r="H4" s="632"/>
      <c r="I4" s="632"/>
      <c r="J4" s="629"/>
      <c r="K4" s="629"/>
      <c r="L4" s="632"/>
      <c r="M4" s="629"/>
      <c r="N4" s="629"/>
    </row>
    <row r="5" spans="1:14" ht="11.25">
      <c r="A5" s="11" t="s">
        <v>61</v>
      </c>
      <c r="B5" s="8">
        <v>25</v>
      </c>
      <c r="C5" s="8">
        <v>0</v>
      </c>
      <c r="D5" s="8">
        <v>0</v>
      </c>
      <c r="E5" s="8">
        <v>0</v>
      </c>
      <c r="F5" s="8">
        <v>0</v>
      </c>
      <c r="G5" s="8">
        <v>0</v>
      </c>
      <c r="H5" s="8">
        <v>0</v>
      </c>
      <c r="I5" s="8">
        <v>0</v>
      </c>
      <c r="J5" s="8">
        <v>0</v>
      </c>
      <c r="K5" s="8">
        <v>0</v>
      </c>
      <c r="L5" s="8">
        <v>2</v>
      </c>
      <c r="M5" s="8">
        <v>0</v>
      </c>
      <c r="N5" s="8">
        <v>27</v>
      </c>
    </row>
    <row r="6" spans="1:14" ht="11.25">
      <c r="A6" s="11" t="s">
        <v>62</v>
      </c>
      <c r="B6" s="8">
        <v>17793</v>
      </c>
      <c r="C6" s="8">
        <v>987</v>
      </c>
      <c r="D6" s="8">
        <v>303</v>
      </c>
      <c r="E6" s="8">
        <v>918</v>
      </c>
      <c r="F6" s="8">
        <v>7</v>
      </c>
      <c r="G6" s="8">
        <v>3</v>
      </c>
      <c r="H6" s="8">
        <v>185</v>
      </c>
      <c r="I6" s="8">
        <v>116</v>
      </c>
      <c r="J6" s="8">
        <v>0</v>
      </c>
      <c r="K6" s="8">
        <v>20</v>
      </c>
      <c r="L6" s="8">
        <v>1</v>
      </c>
      <c r="M6" s="8">
        <v>0</v>
      </c>
      <c r="N6" s="8">
        <v>20333</v>
      </c>
    </row>
    <row r="7" spans="1:14" ht="11.25">
      <c r="A7" s="11" t="s">
        <v>63</v>
      </c>
      <c r="B7" s="8">
        <v>31531</v>
      </c>
      <c r="C7" s="8">
        <v>1846</v>
      </c>
      <c r="D7" s="8">
        <v>531</v>
      </c>
      <c r="E7" s="8">
        <v>2507</v>
      </c>
      <c r="F7" s="8">
        <v>5</v>
      </c>
      <c r="G7" s="8">
        <v>3</v>
      </c>
      <c r="H7" s="8">
        <v>504</v>
      </c>
      <c r="I7" s="8">
        <v>157</v>
      </c>
      <c r="J7" s="8">
        <v>0</v>
      </c>
      <c r="K7" s="8">
        <v>53</v>
      </c>
      <c r="L7" s="8">
        <v>5</v>
      </c>
      <c r="M7" s="8">
        <v>0</v>
      </c>
      <c r="N7" s="8">
        <v>37142</v>
      </c>
    </row>
    <row r="8" spans="1:14" ht="11.25">
      <c r="A8" s="11" t="s">
        <v>64</v>
      </c>
      <c r="B8" s="8">
        <v>30481</v>
      </c>
      <c r="C8" s="8">
        <v>1745</v>
      </c>
      <c r="D8" s="8">
        <v>1485</v>
      </c>
      <c r="E8" s="8">
        <v>3061</v>
      </c>
      <c r="F8" s="8">
        <v>2</v>
      </c>
      <c r="G8" s="8">
        <v>2</v>
      </c>
      <c r="H8" s="8">
        <v>619</v>
      </c>
      <c r="I8" s="8">
        <v>339</v>
      </c>
      <c r="J8" s="8">
        <v>2</v>
      </c>
      <c r="K8" s="8">
        <v>113</v>
      </c>
      <c r="L8" s="8">
        <v>6</v>
      </c>
      <c r="M8" s="8">
        <v>0</v>
      </c>
      <c r="N8" s="8">
        <v>37855</v>
      </c>
    </row>
    <row r="9" spans="1:14" ht="11.25">
      <c r="A9" s="11" t="s">
        <v>65</v>
      </c>
      <c r="B9" s="8">
        <v>23907</v>
      </c>
      <c r="C9" s="8">
        <v>1991</v>
      </c>
      <c r="D9" s="8">
        <v>2789</v>
      </c>
      <c r="E9" s="8">
        <v>2077</v>
      </c>
      <c r="F9" s="8">
        <v>5</v>
      </c>
      <c r="G9" s="8">
        <v>2</v>
      </c>
      <c r="H9" s="8">
        <v>605</v>
      </c>
      <c r="I9" s="8">
        <v>514</v>
      </c>
      <c r="J9" s="8">
        <v>9</v>
      </c>
      <c r="K9" s="8">
        <v>99</v>
      </c>
      <c r="L9" s="8">
        <v>1</v>
      </c>
      <c r="M9" s="8">
        <v>0</v>
      </c>
      <c r="N9" s="8">
        <v>31999</v>
      </c>
    </row>
    <row r="10" spans="1:14" ht="11.25">
      <c r="A10" s="11" t="s">
        <v>66</v>
      </c>
      <c r="B10" s="8">
        <v>17561</v>
      </c>
      <c r="C10" s="8">
        <v>2401</v>
      </c>
      <c r="D10" s="8">
        <v>3084</v>
      </c>
      <c r="E10" s="8">
        <v>1290</v>
      </c>
      <c r="F10" s="8">
        <v>6</v>
      </c>
      <c r="G10" s="8">
        <v>2</v>
      </c>
      <c r="H10" s="8">
        <v>535</v>
      </c>
      <c r="I10" s="8">
        <v>530</v>
      </c>
      <c r="J10" s="8">
        <v>30</v>
      </c>
      <c r="K10" s="8">
        <v>77</v>
      </c>
      <c r="L10" s="8">
        <v>0</v>
      </c>
      <c r="M10" s="8">
        <v>0</v>
      </c>
      <c r="N10" s="8">
        <v>25516</v>
      </c>
    </row>
    <row r="11" spans="1:14" ht="11.25">
      <c r="A11" s="11" t="s">
        <v>67</v>
      </c>
      <c r="B11" s="8">
        <v>7763</v>
      </c>
      <c r="C11" s="8">
        <v>829</v>
      </c>
      <c r="D11" s="8">
        <v>1616</v>
      </c>
      <c r="E11" s="8">
        <v>611</v>
      </c>
      <c r="F11" s="8">
        <v>5</v>
      </c>
      <c r="G11" s="8">
        <v>4</v>
      </c>
      <c r="H11" s="8">
        <v>270</v>
      </c>
      <c r="I11" s="8">
        <v>310</v>
      </c>
      <c r="J11" s="8">
        <v>22</v>
      </c>
      <c r="K11" s="8">
        <v>40</v>
      </c>
      <c r="L11" s="8">
        <v>1</v>
      </c>
      <c r="M11" s="8">
        <v>0</v>
      </c>
      <c r="N11" s="8">
        <v>11471</v>
      </c>
    </row>
    <row r="12" spans="1:14" ht="11.25">
      <c r="A12" s="11" t="s">
        <v>68</v>
      </c>
      <c r="B12" s="8">
        <v>3042</v>
      </c>
      <c r="C12" s="8">
        <v>221</v>
      </c>
      <c r="D12" s="8">
        <v>718</v>
      </c>
      <c r="E12" s="8">
        <v>185</v>
      </c>
      <c r="F12" s="8">
        <v>0</v>
      </c>
      <c r="G12" s="8">
        <v>1</v>
      </c>
      <c r="H12" s="8">
        <v>102</v>
      </c>
      <c r="I12" s="8">
        <v>155</v>
      </c>
      <c r="J12" s="8">
        <v>11</v>
      </c>
      <c r="K12" s="8">
        <v>9</v>
      </c>
      <c r="L12" s="8">
        <v>0</v>
      </c>
      <c r="M12" s="8">
        <v>0</v>
      </c>
      <c r="N12" s="8">
        <v>4444</v>
      </c>
    </row>
    <row r="13" spans="1:14" ht="11.25">
      <c r="A13" s="367" t="s">
        <v>69</v>
      </c>
      <c r="B13" s="149">
        <v>1333</v>
      </c>
      <c r="C13" s="149">
        <v>47</v>
      </c>
      <c r="D13" s="149">
        <v>212</v>
      </c>
      <c r="E13" s="149">
        <v>32</v>
      </c>
      <c r="F13" s="149">
        <v>0</v>
      </c>
      <c r="G13" s="149">
        <v>2</v>
      </c>
      <c r="H13" s="149">
        <v>27</v>
      </c>
      <c r="I13" s="149">
        <v>61</v>
      </c>
      <c r="J13" s="149">
        <v>9</v>
      </c>
      <c r="K13" s="149">
        <v>1</v>
      </c>
      <c r="L13" s="149">
        <v>0</v>
      </c>
      <c r="M13" s="149">
        <v>0</v>
      </c>
      <c r="N13" s="149">
        <v>1724</v>
      </c>
    </row>
    <row r="14" spans="1:14" s="45" customFormat="1" ht="11.25">
      <c r="A14" s="11" t="s">
        <v>70</v>
      </c>
      <c r="B14" s="71">
        <f>SUM(B5:B13)</f>
        <v>133436</v>
      </c>
      <c r="C14" s="71">
        <f aca="true" t="shared" si="0" ref="C14:N14">SUM(C5:C13)</f>
        <v>10067</v>
      </c>
      <c r="D14" s="71">
        <f t="shared" si="0"/>
        <v>10738</v>
      </c>
      <c r="E14" s="71">
        <f t="shared" si="0"/>
        <v>10681</v>
      </c>
      <c r="F14" s="71">
        <f t="shared" si="0"/>
        <v>30</v>
      </c>
      <c r="G14" s="71">
        <f t="shared" si="0"/>
        <v>19</v>
      </c>
      <c r="H14" s="71">
        <f t="shared" si="0"/>
        <v>2847</v>
      </c>
      <c r="I14" s="71">
        <f t="shared" si="0"/>
        <v>2182</v>
      </c>
      <c r="J14" s="71">
        <f t="shared" si="0"/>
        <v>83</v>
      </c>
      <c r="K14" s="71">
        <f t="shared" si="0"/>
        <v>412</v>
      </c>
      <c r="L14" s="71">
        <f t="shared" si="0"/>
        <v>16</v>
      </c>
      <c r="M14" s="71">
        <f t="shared" si="0"/>
        <v>0</v>
      </c>
      <c r="N14" s="71">
        <f t="shared" si="0"/>
        <v>170511</v>
      </c>
    </row>
    <row r="15" spans="1:14" ht="11.25">
      <c r="A15" s="11" t="s">
        <v>71</v>
      </c>
      <c r="B15" s="46">
        <v>73.2</v>
      </c>
      <c r="C15" s="46">
        <v>75.2</v>
      </c>
      <c r="D15" s="46">
        <v>79.7</v>
      </c>
      <c r="E15" s="46">
        <v>73.4</v>
      </c>
      <c r="F15" s="46">
        <v>73.8</v>
      </c>
      <c r="G15" s="46">
        <v>78.1</v>
      </c>
      <c r="H15" s="46">
        <v>75.7</v>
      </c>
      <c r="I15" s="46">
        <v>78.9</v>
      </c>
      <c r="J15" s="46">
        <v>85.1</v>
      </c>
      <c r="K15" s="46">
        <v>75.9</v>
      </c>
      <c r="L15" s="46">
        <v>71</v>
      </c>
      <c r="M15" s="72"/>
      <c r="N15" s="46">
        <v>73.9</v>
      </c>
    </row>
    <row r="16" ht="5.25" customHeight="1"/>
    <row r="17" spans="1:14" ht="12.75" customHeight="1">
      <c r="A17" s="627" t="s">
        <v>76</v>
      </c>
      <c r="B17" s="627"/>
      <c r="C17" s="627"/>
      <c r="D17" s="627"/>
      <c r="E17" s="627"/>
      <c r="F17" s="627"/>
      <c r="G17" s="627"/>
      <c r="H17" s="627"/>
      <c r="I17" s="627"/>
      <c r="J17" s="627"/>
      <c r="K17" s="627"/>
      <c r="L17" s="627"/>
      <c r="M17" s="627"/>
      <c r="N17" s="627"/>
    </row>
    <row r="18" ht="4.5" customHeight="1"/>
    <row r="19" spans="1:14" s="38" customFormat="1" ht="11.25" customHeight="1">
      <c r="A19" s="628" t="s">
        <v>49</v>
      </c>
      <c r="B19" s="628" t="s">
        <v>50</v>
      </c>
      <c r="C19" s="630" t="s">
        <v>51</v>
      </c>
      <c r="D19" s="630" t="s">
        <v>52</v>
      </c>
      <c r="E19" s="628" t="s">
        <v>53</v>
      </c>
      <c r="F19" s="628" t="s">
        <v>54</v>
      </c>
      <c r="G19" s="628" t="s">
        <v>55</v>
      </c>
      <c r="H19" s="608" t="s">
        <v>295</v>
      </c>
      <c r="I19" s="608" t="s">
        <v>296</v>
      </c>
      <c r="J19" s="628" t="s">
        <v>56</v>
      </c>
      <c r="K19" s="628" t="s">
        <v>57</v>
      </c>
      <c r="L19" s="608" t="s">
        <v>294</v>
      </c>
      <c r="M19" s="628" t="s">
        <v>58</v>
      </c>
      <c r="N19" s="628" t="s">
        <v>59</v>
      </c>
    </row>
    <row r="20" spans="1:14" s="38" customFormat="1" ht="21" customHeight="1">
      <c r="A20" s="629"/>
      <c r="B20" s="629"/>
      <c r="C20" s="631" t="s">
        <v>60</v>
      </c>
      <c r="D20" s="631" t="s">
        <v>60</v>
      </c>
      <c r="E20" s="629"/>
      <c r="F20" s="629"/>
      <c r="G20" s="629"/>
      <c r="H20" s="632"/>
      <c r="I20" s="632"/>
      <c r="J20" s="629"/>
      <c r="K20" s="629"/>
      <c r="L20" s="632"/>
      <c r="M20" s="629"/>
      <c r="N20" s="629"/>
    </row>
    <row r="21" spans="1:14" ht="11.25">
      <c r="A21" s="11" t="s">
        <v>61</v>
      </c>
      <c r="B21" s="8">
        <v>24</v>
      </c>
      <c r="C21" s="8">
        <v>0</v>
      </c>
      <c r="D21" s="8">
        <v>0</v>
      </c>
      <c r="E21" s="8">
        <v>0</v>
      </c>
      <c r="F21" s="8">
        <v>0</v>
      </c>
      <c r="G21" s="8">
        <v>0</v>
      </c>
      <c r="H21" s="8">
        <v>0</v>
      </c>
      <c r="I21" s="8">
        <v>0</v>
      </c>
      <c r="J21" s="8">
        <v>0</v>
      </c>
      <c r="K21" s="8">
        <v>0</v>
      </c>
      <c r="L21" s="8">
        <v>0</v>
      </c>
      <c r="M21" s="8">
        <v>0</v>
      </c>
      <c r="N21" s="8">
        <v>24</v>
      </c>
    </row>
    <row r="22" spans="1:14" ht="11.25">
      <c r="A22" s="11" t="s">
        <v>62</v>
      </c>
      <c r="B22" s="8">
        <v>3368</v>
      </c>
      <c r="C22" s="8">
        <v>67</v>
      </c>
      <c r="D22" s="8">
        <v>80</v>
      </c>
      <c r="E22" s="8">
        <v>433</v>
      </c>
      <c r="F22" s="8">
        <v>4</v>
      </c>
      <c r="G22" s="8">
        <v>1</v>
      </c>
      <c r="H22" s="8">
        <v>30</v>
      </c>
      <c r="I22" s="8">
        <v>8</v>
      </c>
      <c r="J22" s="8">
        <v>0</v>
      </c>
      <c r="K22" s="8">
        <v>0</v>
      </c>
      <c r="L22" s="8">
        <v>0</v>
      </c>
      <c r="M22" s="8">
        <v>0</v>
      </c>
      <c r="N22" s="8">
        <v>3991</v>
      </c>
    </row>
    <row r="23" spans="1:14" ht="11.25">
      <c r="A23" s="11" t="s">
        <v>63</v>
      </c>
      <c r="B23" s="8">
        <v>5543</v>
      </c>
      <c r="C23" s="8">
        <v>142</v>
      </c>
      <c r="D23" s="8">
        <v>218</v>
      </c>
      <c r="E23" s="8">
        <v>1154</v>
      </c>
      <c r="F23" s="8">
        <v>3</v>
      </c>
      <c r="G23" s="8">
        <v>1</v>
      </c>
      <c r="H23" s="8">
        <v>138</v>
      </c>
      <c r="I23" s="8">
        <v>12</v>
      </c>
      <c r="J23" s="8">
        <v>0</v>
      </c>
      <c r="K23" s="8">
        <v>0</v>
      </c>
      <c r="L23" s="8">
        <v>0</v>
      </c>
      <c r="M23" s="8">
        <v>0</v>
      </c>
      <c r="N23" s="8">
        <v>7211</v>
      </c>
    </row>
    <row r="24" spans="1:14" ht="11.25">
      <c r="A24" s="11" t="s">
        <v>64</v>
      </c>
      <c r="B24" s="8">
        <v>6598</v>
      </c>
      <c r="C24" s="8">
        <v>224</v>
      </c>
      <c r="D24" s="8">
        <v>714</v>
      </c>
      <c r="E24" s="8">
        <v>1010</v>
      </c>
      <c r="F24" s="8">
        <v>2</v>
      </c>
      <c r="G24" s="8">
        <v>1</v>
      </c>
      <c r="H24" s="8">
        <v>197</v>
      </c>
      <c r="I24" s="8">
        <v>65</v>
      </c>
      <c r="J24" s="8">
        <v>2</v>
      </c>
      <c r="K24" s="8">
        <v>0</v>
      </c>
      <c r="L24" s="8">
        <v>0</v>
      </c>
      <c r="M24" s="8">
        <v>0</v>
      </c>
      <c r="N24" s="8">
        <v>8813</v>
      </c>
    </row>
    <row r="25" spans="1:14" ht="11.25">
      <c r="A25" s="11" t="s">
        <v>65</v>
      </c>
      <c r="B25" s="8">
        <v>5930</v>
      </c>
      <c r="C25" s="8">
        <v>298</v>
      </c>
      <c r="D25" s="8">
        <v>1349</v>
      </c>
      <c r="E25" s="8">
        <v>602</v>
      </c>
      <c r="F25" s="8">
        <v>3</v>
      </c>
      <c r="G25" s="8">
        <v>1</v>
      </c>
      <c r="H25" s="8">
        <v>226</v>
      </c>
      <c r="I25" s="8">
        <v>120</v>
      </c>
      <c r="J25" s="8">
        <v>9</v>
      </c>
      <c r="K25" s="8">
        <v>0</v>
      </c>
      <c r="L25" s="8">
        <v>1</v>
      </c>
      <c r="M25" s="8">
        <v>0</v>
      </c>
      <c r="N25" s="8">
        <v>8539</v>
      </c>
    </row>
    <row r="26" spans="1:14" ht="11.25">
      <c r="A26" s="11" t="s">
        <v>66</v>
      </c>
      <c r="B26" s="8">
        <v>4829</v>
      </c>
      <c r="C26" s="8">
        <v>304</v>
      </c>
      <c r="D26" s="8">
        <v>1174</v>
      </c>
      <c r="E26" s="8">
        <v>339</v>
      </c>
      <c r="F26" s="8">
        <v>2</v>
      </c>
      <c r="G26" s="8">
        <v>1</v>
      </c>
      <c r="H26" s="8">
        <v>200</v>
      </c>
      <c r="I26" s="8">
        <v>148</v>
      </c>
      <c r="J26" s="8">
        <v>28</v>
      </c>
      <c r="K26" s="8">
        <v>0</v>
      </c>
      <c r="L26" s="8">
        <v>0</v>
      </c>
      <c r="M26" s="8">
        <v>0</v>
      </c>
      <c r="N26" s="8">
        <v>7025</v>
      </c>
    </row>
    <row r="27" spans="1:14" ht="11.25">
      <c r="A27" s="11" t="s">
        <v>67</v>
      </c>
      <c r="B27" s="8">
        <v>2843</v>
      </c>
      <c r="C27" s="8">
        <v>121</v>
      </c>
      <c r="D27" s="8">
        <v>449</v>
      </c>
      <c r="E27" s="8">
        <v>147</v>
      </c>
      <c r="F27" s="8">
        <v>4</v>
      </c>
      <c r="G27" s="8">
        <v>2</v>
      </c>
      <c r="H27" s="8">
        <v>95</v>
      </c>
      <c r="I27" s="8">
        <v>81</v>
      </c>
      <c r="J27" s="8">
        <v>17</v>
      </c>
      <c r="K27" s="8">
        <v>0</v>
      </c>
      <c r="L27" s="8">
        <v>0</v>
      </c>
      <c r="M27" s="8">
        <v>0</v>
      </c>
      <c r="N27" s="8">
        <v>3759</v>
      </c>
    </row>
    <row r="28" spans="1:14" ht="11.25">
      <c r="A28" s="11" t="s">
        <v>68</v>
      </c>
      <c r="B28" s="8">
        <v>1680</v>
      </c>
      <c r="C28" s="8">
        <v>36</v>
      </c>
      <c r="D28" s="8">
        <v>120</v>
      </c>
      <c r="E28" s="8">
        <v>38</v>
      </c>
      <c r="F28" s="8">
        <v>0</v>
      </c>
      <c r="G28" s="8">
        <v>1</v>
      </c>
      <c r="H28" s="8">
        <v>31</v>
      </c>
      <c r="I28" s="8">
        <v>39</v>
      </c>
      <c r="J28" s="8">
        <v>9</v>
      </c>
      <c r="K28" s="8">
        <v>0</v>
      </c>
      <c r="L28" s="8">
        <v>0</v>
      </c>
      <c r="M28" s="8">
        <v>0</v>
      </c>
      <c r="N28" s="8">
        <v>1954</v>
      </c>
    </row>
    <row r="29" spans="1:14" ht="11.25">
      <c r="A29" s="367" t="s">
        <v>69</v>
      </c>
      <c r="B29" s="149">
        <v>1026</v>
      </c>
      <c r="C29" s="149">
        <v>16</v>
      </c>
      <c r="D29" s="149">
        <v>34</v>
      </c>
      <c r="E29" s="149">
        <v>5</v>
      </c>
      <c r="F29" s="149">
        <v>0</v>
      </c>
      <c r="G29" s="149">
        <v>2</v>
      </c>
      <c r="H29" s="149">
        <v>11</v>
      </c>
      <c r="I29" s="149">
        <v>5</v>
      </c>
      <c r="J29" s="149">
        <v>9</v>
      </c>
      <c r="K29" s="149">
        <v>0</v>
      </c>
      <c r="L29" s="149">
        <v>0</v>
      </c>
      <c r="M29" s="149">
        <v>0</v>
      </c>
      <c r="N29" s="149">
        <v>1108</v>
      </c>
    </row>
    <row r="30" spans="1:14" s="45" customFormat="1" ht="11.25">
      <c r="A30" s="11" t="s">
        <v>70</v>
      </c>
      <c r="B30" s="71">
        <f aca="true" t="shared" si="1" ref="B30:N30">SUM(B21:B29)</f>
        <v>31841</v>
      </c>
      <c r="C30" s="71">
        <f t="shared" si="1"/>
        <v>1208</v>
      </c>
      <c r="D30" s="71">
        <f t="shared" si="1"/>
        <v>4138</v>
      </c>
      <c r="E30" s="71">
        <f t="shared" si="1"/>
        <v>3728</v>
      </c>
      <c r="F30" s="71">
        <f t="shared" si="1"/>
        <v>18</v>
      </c>
      <c r="G30" s="71">
        <f t="shared" si="1"/>
        <v>10</v>
      </c>
      <c r="H30" s="71">
        <f t="shared" si="1"/>
        <v>928</v>
      </c>
      <c r="I30" s="71">
        <f t="shared" si="1"/>
        <v>478</v>
      </c>
      <c r="J30" s="71">
        <f t="shared" si="1"/>
        <v>74</v>
      </c>
      <c r="K30" s="71">
        <f t="shared" si="1"/>
        <v>0</v>
      </c>
      <c r="L30" s="71">
        <f t="shared" si="1"/>
        <v>1</v>
      </c>
      <c r="M30" s="71">
        <f t="shared" si="1"/>
        <v>0</v>
      </c>
      <c r="N30" s="71">
        <f t="shared" si="1"/>
        <v>42424</v>
      </c>
    </row>
    <row r="31" spans="1:14" ht="11.25">
      <c r="A31" s="11" t="s">
        <v>71</v>
      </c>
      <c r="B31" s="46">
        <v>75.7</v>
      </c>
      <c r="C31" s="46">
        <v>77</v>
      </c>
      <c r="D31" s="46">
        <v>78.4</v>
      </c>
      <c r="E31" s="46">
        <v>71.8</v>
      </c>
      <c r="F31" s="46">
        <v>73.7</v>
      </c>
      <c r="G31" s="46">
        <v>81.4</v>
      </c>
      <c r="H31" s="46">
        <v>76.8</v>
      </c>
      <c r="I31" s="46">
        <v>80.4</v>
      </c>
      <c r="J31" s="46">
        <v>84.9</v>
      </c>
      <c r="K31" s="38"/>
      <c r="L31" s="38">
        <v>79</v>
      </c>
      <c r="M31" s="38"/>
      <c r="N31" s="46">
        <v>75.7</v>
      </c>
    </row>
    <row r="32" ht="5.25" customHeight="1"/>
    <row r="33" spans="1:14" ht="12.75" customHeight="1">
      <c r="A33" s="627" t="s">
        <v>77</v>
      </c>
      <c r="B33" s="627"/>
      <c r="C33" s="627"/>
      <c r="D33" s="627"/>
      <c r="E33" s="627"/>
      <c r="F33" s="627"/>
      <c r="G33" s="627"/>
      <c r="H33" s="627"/>
      <c r="I33" s="627"/>
      <c r="J33" s="627"/>
      <c r="K33" s="627"/>
      <c r="L33" s="627"/>
      <c r="M33" s="627"/>
      <c r="N33" s="627"/>
    </row>
    <row r="34" ht="4.5" customHeight="1"/>
    <row r="35" spans="1:14" s="38" customFormat="1" ht="11.25" customHeight="1">
      <c r="A35" s="628" t="s">
        <v>49</v>
      </c>
      <c r="B35" s="628" t="s">
        <v>50</v>
      </c>
      <c r="C35" s="630" t="s">
        <v>51</v>
      </c>
      <c r="D35" s="630" t="s">
        <v>52</v>
      </c>
      <c r="E35" s="628" t="s">
        <v>53</v>
      </c>
      <c r="F35" s="628" t="s">
        <v>54</v>
      </c>
      <c r="G35" s="628" t="s">
        <v>55</v>
      </c>
      <c r="H35" s="608" t="s">
        <v>295</v>
      </c>
      <c r="I35" s="608" t="s">
        <v>296</v>
      </c>
      <c r="J35" s="628" t="s">
        <v>56</v>
      </c>
      <c r="K35" s="628" t="s">
        <v>57</v>
      </c>
      <c r="L35" s="608" t="s">
        <v>294</v>
      </c>
      <c r="M35" s="628" t="s">
        <v>58</v>
      </c>
      <c r="N35" s="628" t="s">
        <v>59</v>
      </c>
    </row>
    <row r="36" spans="1:14" s="38" customFormat="1" ht="21" customHeight="1">
      <c r="A36" s="629"/>
      <c r="B36" s="629"/>
      <c r="C36" s="631" t="s">
        <v>60</v>
      </c>
      <c r="D36" s="631" t="s">
        <v>60</v>
      </c>
      <c r="E36" s="629"/>
      <c r="F36" s="629"/>
      <c r="G36" s="629"/>
      <c r="H36" s="632"/>
      <c r="I36" s="632"/>
      <c r="J36" s="629"/>
      <c r="K36" s="629"/>
      <c r="L36" s="632"/>
      <c r="M36" s="629"/>
      <c r="N36" s="629"/>
    </row>
    <row r="37" spans="1:14" ht="11.25">
      <c r="A37" s="11" t="s">
        <v>61</v>
      </c>
      <c r="B37" s="8">
        <v>1</v>
      </c>
      <c r="C37" s="8">
        <v>0</v>
      </c>
      <c r="D37" s="8">
        <v>0</v>
      </c>
      <c r="E37" s="8">
        <v>0</v>
      </c>
      <c r="F37" s="8">
        <v>0</v>
      </c>
      <c r="G37" s="8">
        <v>0</v>
      </c>
      <c r="H37" s="8">
        <v>0</v>
      </c>
      <c r="I37" s="8">
        <v>0</v>
      </c>
      <c r="J37" s="8">
        <v>0</v>
      </c>
      <c r="K37" s="8">
        <v>0</v>
      </c>
      <c r="L37" s="8">
        <v>2</v>
      </c>
      <c r="M37" s="8">
        <v>0</v>
      </c>
      <c r="N37" s="8">
        <v>3</v>
      </c>
    </row>
    <row r="38" spans="1:14" ht="11.25">
      <c r="A38" s="11" t="s">
        <v>62</v>
      </c>
      <c r="B38" s="8">
        <v>14425</v>
      </c>
      <c r="C38" s="8">
        <v>920</v>
      </c>
      <c r="D38" s="8">
        <v>223</v>
      </c>
      <c r="E38" s="8">
        <v>485</v>
      </c>
      <c r="F38" s="8">
        <v>3</v>
      </c>
      <c r="G38" s="8">
        <v>2</v>
      </c>
      <c r="H38" s="8">
        <v>155</v>
      </c>
      <c r="I38" s="8">
        <v>108</v>
      </c>
      <c r="J38" s="8">
        <v>0</v>
      </c>
      <c r="K38" s="8">
        <v>20</v>
      </c>
      <c r="L38" s="8">
        <v>1</v>
      </c>
      <c r="M38" s="8">
        <v>0</v>
      </c>
      <c r="N38" s="8">
        <v>16342</v>
      </c>
    </row>
    <row r="39" spans="1:14" ht="11.25">
      <c r="A39" s="11" t="s">
        <v>63</v>
      </c>
      <c r="B39" s="8">
        <v>25988</v>
      </c>
      <c r="C39" s="8">
        <v>1704</v>
      </c>
      <c r="D39" s="8">
        <v>313</v>
      </c>
      <c r="E39" s="8">
        <v>1353</v>
      </c>
      <c r="F39" s="8">
        <v>2</v>
      </c>
      <c r="G39" s="8">
        <v>2</v>
      </c>
      <c r="H39" s="8">
        <v>366</v>
      </c>
      <c r="I39" s="8">
        <v>145</v>
      </c>
      <c r="J39" s="8">
        <v>0</v>
      </c>
      <c r="K39" s="8">
        <v>53</v>
      </c>
      <c r="L39" s="8">
        <v>5</v>
      </c>
      <c r="M39" s="8">
        <v>0</v>
      </c>
      <c r="N39" s="8">
        <v>29931</v>
      </c>
    </row>
    <row r="40" spans="1:14" ht="11.25">
      <c r="A40" s="11" t="s">
        <v>64</v>
      </c>
      <c r="B40" s="8">
        <v>23883</v>
      </c>
      <c r="C40" s="8">
        <v>1521</v>
      </c>
      <c r="D40" s="8">
        <v>771</v>
      </c>
      <c r="E40" s="8">
        <v>2051</v>
      </c>
      <c r="F40" s="8">
        <v>0</v>
      </c>
      <c r="G40" s="8">
        <v>1</v>
      </c>
      <c r="H40" s="8">
        <v>422</v>
      </c>
      <c r="I40" s="8">
        <v>274</v>
      </c>
      <c r="J40" s="8">
        <v>0</v>
      </c>
      <c r="K40" s="8">
        <v>113</v>
      </c>
      <c r="L40" s="8">
        <v>6</v>
      </c>
      <c r="M40" s="8">
        <v>0</v>
      </c>
      <c r="N40" s="8">
        <v>29042</v>
      </c>
    </row>
    <row r="41" spans="1:14" ht="11.25">
      <c r="A41" s="11" t="s">
        <v>65</v>
      </c>
      <c r="B41" s="8">
        <v>17977</v>
      </c>
      <c r="C41" s="8">
        <v>1693</v>
      </c>
      <c r="D41" s="8">
        <v>1440</v>
      </c>
      <c r="E41" s="8">
        <v>1475</v>
      </c>
      <c r="F41" s="8">
        <v>2</v>
      </c>
      <c r="G41" s="8">
        <v>1</v>
      </c>
      <c r="H41" s="8">
        <v>379</v>
      </c>
      <c r="I41" s="8">
        <v>394</v>
      </c>
      <c r="J41" s="8">
        <v>0</v>
      </c>
      <c r="K41" s="8">
        <v>99</v>
      </c>
      <c r="L41" s="8">
        <v>0</v>
      </c>
      <c r="M41" s="8">
        <v>0</v>
      </c>
      <c r="N41" s="8">
        <v>23460</v>
      </c>
    </row>
    <row r="42" spans="1:14" ht="11.25">
      <c r="A42" s="11" t="s">
        <v>66</v>
      </c>
      <c r="B42" s="8">
        <v>12732</v>
      </c>
      <c r="C42" s="8">
        <v>2097</v>
      </c>
      <c r="D42" s="8">
        <v>1910</v>
      </c>
      <c r="E42" s="8">
        <v>951</v>
      </c>
      <c r="F42" s="8">
        <v>4</v>
      </c>
      <c r="G42" s="8">
        <v>1</v>
      </c>
      <c r="H42" s="8">
        <v>335</v>
      </c>
      <c r="I42" s="8">
        <v>382</v>
      </c>
      <c r="J42" s="8">
        <v>2</v>
      </c>
      <c r="K42" s="8">
        <v>77</v>
      </c>
      <c r="L42" s="8">
        <v>0</v>
      </c>
      <c r="M42" s="8">
        <v>0</v>
      </c>
      <c r="N42" s="8">
        <v>18491</v>
      </c>
    </row>
    <row r="43" spans="1:14" ht="11.25">
      <c r="A43" s="11" t="s">
        <v>67</v>
      </c>
      <c r="B43" s="8">
        <v>4920</v>
      </c>
      <c r="C43" s="8">
        <v>708</v>
      </c>
      <c r="D43" s="8">
        <v>1167</v>
      </c>
      <c r="E43" s="8">
        <v>464</v>
      </c>
      <c r="F43" s="8">
        <v>1</v>
      </c>
      <c r="G43" s="8">
        <v>2</v>
      </c>
      <c r="H43" s="8">
        <v>175</v>
      </c>
      <c r="I43" s="8">
        <v>229</v>
      </c>
      <c r="J43" s="8">
        <v>5</v>
      </c>
      <c r="K43" s="8">
        <v>40</v>
      </c>
      <c r="L43" s="8">
        <v>1</v>
      </c>
      <c r="M43" s="8">
        <v>0</v>
      </c>
      <c r="N43" s="8">
        <v>7712</v>
      </c>
    </row>
    <row r="44" spans="1:14" ht="11.25">
      <c r="A44" s="31" t="s">
        <v>68</v>
      </c>
      <c r="B44" s="33">
        <v>1362</v>
      </c>
      <c r="C44" s="33">
        <v>185</v>
      </c>
      <c r="D44" s="33">
        <v>598</v>
      </c>
      <c r="E44" s="33">
        <v>147</v>
      </c>
      <c r="F44" s="33">
        <v>0</v>
      </c>
      <c r="G44" s="33">
        <v>0</v>
      </c>
      <c r="H44" s="33">
        <v>71</v>
      </c>
      <c r="I44" s="33">
        <v>116</v>
      </c>
      <c r="J44" s="33">
        <v>2</v>
      </c>
      <c r="K44" s="33">
        <v>9</v>
      </c>
      <c r="L44" s="33">
        <v>0</v>
      </c>
      <c r="M44" s="33">
        <v>0</v>
      </c>
      <c r="N44" s="33">
        <v>2490</v>
      </c>
    </row>
    <row r="45" spans="1:14" ht="11.25">
      <c r="A45" s="367" t="s">
        <v>69</v>
      </c>
      <c r="B45" s="149">
        <v>307</v>
      </c>
      <c r="C45" s="149">
        <v>31</v>
      </c>
      <c r="D45" s="149">
        <v>178</v>
      </c>
      <c r="E45" s="149">
        <v>27</v>
      </c>
      <c r="F45" s="149">
        <v>0</v>
      </c>
      <c r="G45" s="149">
        <v>0</v>
      </c>
      <c r="H45" s="149">
        <v>16</v>
      </c>
      <c r="I45" s="149">
        <v>56</v>
      </c>
      <c r="J45" s="149">
        <v>0</v>
      </c>
      <c r="K45" s="149">
        <v>1</v>
      </c>
      <c r="L45" s="149">
        <v>0</v>
      </c>
      <c r="M45" s="149">
        <v>0</v>
      </c>
      <c r="N45" s="149">
        <v>616</v>
      </c>
    </row>
    <row r="46" spans="1:14" s="45" customFormat="1" ht="11.25">
      <c r="A46" s="11" t="s">
        <v>70</v>
      </c>
      <c r="B46" s="71">
        <f aca="true" t="shared" si="2" ref="B46:N46">SUM(B37:B45)</f>
        <v>101595</v>
      </c>
      <c r="C46" s="71">
        <f t="shared" si="2"/>
        <v>8859</v>
      </c>
      <c r="D46" s="71">
        <f t="shared" si="2"/>
        <v>6600</v>
      </c>
      <c r="E46" s="71">
        <f t="shared" si="2"/>
        <v>6953</v>
      </c>
      <c r="F46" s="71">
        <f t="shared" si="2"/>
        <v>12</v>
      </c>
      <c r="G46" s="71">
        <f t="shared" si="2"/>
        <v>9</v>
      </c>
      <c r="H46" s="71">
        <f t="shared" si="2"/>
        <v>1919</v>
      </c>
      <c r="I46" s="71">
        <f t="shared" si="2"/>
        <v>1704</v>
      </c>
      <c r="J46" s="71">
        <f t="shared" si="2"/>
        <v>9</v>
      </c>
      <c r="K46" s="71">
        <f t="shared" si="2"/>
        <v>412</v>
      </c>
      <c r="L46" s="71">
        <f t="shared" si="2"/>
        <v>15</v>
      </c>
      <c r="M46" s="71">
        <f t="shared" si="2"/>
        <v>0</v>
      </c>
      <c r="N46" s="71">
        <f t="shared" si="2"/>
        <v>128087</v>
      </c>
    </row>
    <row r="47" spans="1:14" ht="11.25">
      <c r="A47" s="11" t="s">
        <v>71</v>
      </c>
      <c r="B47" s="46">
        <v>72.4</v>
      </c>
      <c r="C47" s="46">
        <v>75</v>
      </c>
      <c r="D47" s="46">
        <v>80.5</v>
      </c>
      <c r="E47" s="46">
        <v>74.2</v>
      </c>
      <c r="F47" s="46">
        <v>74.1</v>
      </c>
      <c r="G47" s="46">
        <v>74.4</v>
      </c>
      <c r="H47" s="46">
        <v>75.2</v>
      </c>
      <c r="I47" s="46">
        <v>78.5</v>
      </c>
      <c r="J47" s="46">
        <v>86.6</v>
      </c>
      <c r="K47" s="46">
        <v>75.9</v>
      </c>
      <c r="L47" s="46">
        <v>70.4</v>
      </c>
      <c r="M47" s="38"/>
      <c r="N47" s="46">
        <v>73.2</v>
      </c>
    </row>
    <row r="49" spans="1:15" ht="11.25">
      <c r="A49" s="633"/>
      <c r="B49" s="633"/>
      <c r="C49" s="633"/>
      <c r="D49" s="633"/>
      <c r="E49" s="633"/>
      <c r="F49" s="633"/>
      <c r="G49" s="633"/>
      <c r="H49" s="633"/>
      <c r="I49" s="633"/>
      <c r="J49" s="633"/>
      <c r="K49" s="633"/>
      <c r="L49" s="633"/>
      <c r="M49" s="633"/>
      <c r="N49" s="633"/>
      <c r="O49" s="30"/>
    </row>
    <row r="50" spans="1:14" ht="12.75" customHeight="1">
      <c r="A50" s="627" t="s">
        <v>78</v>
      </c>
      <c r="B50" s="627"/>
      <c r="C50" s="627"/>
      <c r="D50" s="627"/>
      <c r="E50" s="627"/>
      <c r="F50" s="627"/>
      <c r="G50" s="627"/>
      <c r="H50" s="627"/>
      <c r="I50" s="627"/>
      <c r="J50" s="627"/>
      <c r="K50" s="627"/>
      <c r="L50" s="627"/>
      <c r="M50" s="627"/>
      <c r="N50" s="627"/>
    </row>
    <row r="51" ht="4.5" customHeight="1"/>
    <row r="52" spans="1:14" s="38" customFormat="1" ht="12" customHeight="1">
      <c r="A52" s="616" t="s">
        <v>49</v>
      </c>
      <c r="B52" s="616" t="s">
        <v>50</v>
      </c>
      <c r="C52" s="612" t="s">
        <v>51</v>
      </c>
      <c r="D52" s="612" t="s">
        <v>52</v>
      </c>
      <c r="E52" s="616" t="s">
        <v>53</v>
      </c>
      <c r="F52" s="616" t="s">
        <v>54</v>
      </c>
      <c r="G52" s="616" t="s">
        <v>55</v>
      </c>
      <c r="H52" s="612" t="s">
        <v>295</v>
      </c>
      <c r="I52" s="612" t="s">
        <v>296</v>
      </c>
      <c r="J52" s="616" t="s">
        <v>56</v>
      </c>
      <c r="K52" s="616" t="s">
        <v>57</v>
      </c>
      <c r="L52" s="612" t="s">
        <v>294</v>
      </c>
      <c r="M52" s="616" t="s">
        <v>58</v>
      </c>
      <c r="N52" s="616" t="s">
        <v>59</v>
      </c>
    </row>
    <row r="53" spans="1:14" s="38" customFormat="1" ht="22.5" customHeight="1">
      <c r="A53" s="616"/>
      <c r="B53" s="616"/>
      <c r="C53" s="612" t="s">
        <v>60</v>
      </c>
      <c r="D53" s="612" t="s">
        <v>60</v>
      </c>
      <c r="E53" s="616"/>
      <c r="F53" s="616"/>
      <c r="G53" s="616"/>
      <c r="H53" s="612"/>
      <c r="I53" s="612"/>
      <c r="J53" s="616"/>
      <c r="K53" s="616"/>
      <c r="L53" s="612"/>
      <c r="M53" s="616"/>
      <c r="N53" s="616"/>
    </row>
    <row r="54" spans="1:14" ht="11.25">
      <c r="A54" s="368" t="s">
        <v>61</v>
      </c>
      <c r="B54" s="369">
        <v>1</v>
      </c>
      <c r="C54" s="369">
        <v>0</v>
      </c>
      <c r="D54" s="369">
        <v>0</v>
      </c>
      <c r="E54" s="369">
        <v>0</v>
      </c>
      <c r="F54" s="369">
        <v>0</v>
      </c>
      <c r="G54" s="369">
        <v>0</v>
      </c>
      <c r="H54" s="369">
        <v>0</v>
      </c>
      <c r="I54" s="369">
        <v>0</v>
      </c>
      <c r="J54" s="369">
        <v>0</v>
      </c>
      <c r="K54" s="369">
        <v>0</v>
      </c>
      <c r="L54" s="369">
        <v>5</v>
      </c>
      <c r="M54" s="369">
        <v>0</v>
      </c>
      <c r="N54" s="369">
        <v>6</v>
      </c>
    </row>
    <row r="55" spans="1:14" ht="11.25">
      <c r="A55" s="11" t="s">
        <v>62</v>
      </c>
      <c r="B55" s="8">
        <v>38737</v>
      </c>
      <c r="C55" s="8">
        <v>1056</v>
      </c>
      <c r="D55" s="8">
        <v>1332</v>
      </c>
      <c r="E55" s="8">
        <v>7708</v>
      </c>
      <c r="F55" s="8">
        <v>74</v>
      </c>
      <c r="G55" s="8">
        <v>3</v>
      </c>
      <c r="H55" s="8">
        <v>211</v>
      </c>
      <c r="I55" s="8">
        <v>90</v>
      </c>
      <c r="J55" s="8">
        <v>50</v>
      </c>
      <c r="K55" s="8">
        <v>22</v>
      </c>
      <c r="L55" s="8">
        <v>37</v>
      </c>
      <c r="M55" s="8">
        <v>19</v>
      </c>
      <c r="N55" s="8">
        <v>49339</v>
      </c>
    </row>
    <row r="56" spans="1:14" ht="11.25">
      <c r="A56" s="11" t="s">
        <v>63</v>
      </c>
      <c r="B56" s="8">
        <v>37844</v>
      </c>
      <c r="C56" s="8">
        <v>1466</v>
      </c>
      <c r="D56" s="8">
        <v>2217</v>
      </c>
      <c r="E56" s="8">
        <v>10852</v>
      </c>
      <c r="F56" s="8">
        <v>43</v>
      </c>
      <c r="G56" s="8">
        <v>6</v>
      </c>
      <c r="H56" s="8">
        <v>359</v>
      </c>
      <c r="I56" s="8">
        <v>144</v>
      </c>
      <c r="J56" s="8">
        <v>24</v>
      </c>
      <c r="K56" s="8">
        <v>88</v>
      </c>
      <c r="L56" s="8">
        <v>139</v>
      </c>
      <c r="M56" s="8">
        <v>559</v>
      </c>
      <c r="N56" s="8">
        <v>53741</v>
      </c>
    </row>
    <row r="57" spans="1:14" ht="11.25">
      <c r="A57" s="11" t="s">
        <v>64</v>
      </c>
      <c r="B57" s="8">
        <v>34607</v>
      </c>
      <c r="C57" s="8">
        <v>2189</v>
      </c>
      <c r="D57" s="8">
        <v>4337</v>
      </c>
      <c r="E57" s="8">
        <v>11827</v>
      </c>
      <c r="F57" s="8">
        <v>46</v>
      </c>
      <c r="G57" s="8">
        <v>12</v>
      </c>
      <c r="H57" s="8">
        <v>683</v>
      </c>
      <c r="I57" s="8">
        <v>330</v>
      </c>
      <c r="J57" s="8">
        <v>24</v>
      </c>
      <c r="K57" s="8">
        <v>112</v>
      </c>
      <c r="L57" s="8">
        <v>66</v>
      </c>
      <c r="M57" s="8">
        <v>1026</v>
      </c>
      <c r="N57" s="8">
        <v>55259</v>
      </c>
    </row>
    <row r="58" spans="1:14" ht="11.25">
      <c r="A58" s="11" t="s">
        <v>65</v>
      </c>
      <c r="B58" s="8">
        <v>32215</v>
      </c>
      <c r="C58" s="8">
        <v>2676</v>
      </c>
      <c r="D58" s="8">
        <v>6973</v>
      </c>
      <c r="E58" s="8">
        <v>10222</v>
      </c>
      <c r="F58" s="8">
        <v>45</v>
      </c>
      <c r="G58" s="8">
        <v>16</v>
      </c>
      <c r="H58" s="8">
        <v>1000</v>
      </c>
      <c r="I58" s="8">
        <v>698</v>
      </c>
      <c r="J58" s="8">
        <v>35</v>
      </c>
      <c r="K58" s="8">
        <v>182</v>
      </c>
      <c r="L58" s="8">
        <v>116</v>
      </c>
      <c r="M58" s="8">
        <v>1482</v>
      </c>
      <c r="N58" s="8">
        <v>55660</v>
      </c>
    </row>
    <row r="59" spans="1:14" ht="11.25">
      <c r="A59" s="11" t="s">
        <v>66</v>
      </c>
      <c r="B59" s="8">
        <v>31362</v>
      </c>
      <c r="C59" s="8">
        <v>3099</v>
      </c>
      <c r="D59" s="8">
        <v>9423</v>
      </c>
      <c r="E59" s="8">
        <v>8154</v>
      </c>
      <c r="F59" s="8">
        <v>44</v>
      </c>
      <c r="G59" s="8">
        <v>24</v>
      </c>
      <c r="H59" s="8">
        <v>1442</v>
      </c>
      <c r="I59" s="8">
        <v>1154</v>
      </c>
      <c r="J59" s="8">
        <v>83</v>
      </c>
      <c r="K59" s="8">
        <v>135</v>
      </c>
      <c r="L59" s="8">
        <v>162</v>
      </c>
      <c r="M59" s="8">
        <v>2284</v>
      </c>
      <c r="N59" s="8">
        <v>57366</v>
      </c>
    </row>
    <row r="60" spans="1:14" ht="11.25">
      <c r="A60" s="11" t="s">
        <v>67</v>
      </c>
      <c r="B60" s="8">
        <v>21562</v>
      </c>
      <c r="C60" s="8">
        <v>2034</v>
      </c>
      <c r="D60" s="8">
        <v>7614</v>
      </c>
      <c r="E60" s="8">
        <v>4651</v>
      </c>
      <c r="F60" s="8">
        <v>30</v>
      </c>
      <c r="G60" s="8">
        <v>27</v>
      </c>
      <c r="H60" s="8">
        <v>1436</v>
      </c>
      <c r="I60" s="8">
        <v>1227</v>
      </c>
      <c r="J60" s="8">
        <v>97</v>
      </c>
      <c r="K60" s="8">
        <v>114</v>
      </c>
      <c r="L60" s="8">
        <v>94</v>
      </c>
      <c r="M60" s="8">
        <v>1786</v>
      </c>
      <c r="N60" s="8">
        <v>40672</v>
      </c>
    </row>
    <row r="61" spans="1:14" ht="11.25">
      <c r="A61" s="11" t="s">
        <v>68</v>
      </c>
      <c r="B61" s="8">
        <v>13198</v>
      </c>
      <c r="C61" s="8">
        <v>1192</v>
      </c>
      <c r="D61" s="8">
        <v>6653</v>
      </c>
      <c r="E61" s="8">
        <v>2296</v>
      </c>
      <c r="F61" s="8">
        <v>29</v>
      </c>
      <c r="G61" s="8">
        <v>27</v>
      </c>
      <c r="H61" s="8">
        <v>1249</v>
      </c>
      <c r="I61" s="8">
        <v>1231</v>
      </c>
      <c r="J61" s="8">
        <v>76</v>
      </c>
      <c r="K61" s="8">
        <v>77</v>
      </c>
      <c r="L61" s="8">
        <v>53</v>
      </c>
      <c r="M61" s="8">
        <v>1234</v>
      </c>
      <c r="N61" s="8">
        <v>27315</v>
      </c>
    </row>
    <row r="62" spans="1:14" ht="11.25">
      <c r="A62" s="367" t="s">
        <v>69</v>
      </c>
      <c r="B62" s="149">
        <v>7667</v>
      </c>
      <c r="C62" s="149">
        <v>579</v>
      </c>
      <c r="D62" s="149">
        <v>4853</v>
      </c>
      <c r="E62" s="149">
        <v>1104</v>
      </c>
      <c r="F62" s="149">
        <v>9</v>
      </c>
      <c r="G62" s="149">
        <v>10</v>
      </c>
      <c r="H62" s="149">
        <v>1083</v>
      </c>
      <c r="I62" s="149">
        <v>920</v>
      </c>
      <c r="J62" s="149">
        <v>95</v>
      </c>
      <c r="K62" s="149">
        <v>45</v>
      </c>
      <c r="L62" s="149">
        <v>27</v>
      </c>
      <c r="M62" s="149">
        <v>533</v>
      </c>
      <c r="N62" s="149">
        <v>16925</v>
      </c>
    </row>
    <row r="63" spans="1:14" s="45" customFormat="1" ht="11.25">
      <c r="A63" s="11" t="s">
        <v>70</v>
      </c>
      <c r="B63" s="71">
        <f aca="true" t="shared" si="3" ref="B63:N63">SUM(B54:B62)</f>
        <v>217193</v>
      </c>
      <c r="C63" s="71">
        <f t="shared" si="3"/>
        <v>14291</v>
      </c>
      <c r="D63" s="71">
        <f t="shared" si="3"/>
        <v>43402</v>
      </c>
      <c r="E63" s="71">
        <f t="shared" si="3"/>
        <v>56814</v>
      </c>
      <c r="F63" s="71">
        <f t="shared" si="3"/>
        <v>320</v>
      </c>
      <c r="G63" s="71">
        <f t="shared" si="3"/>
        <v>125</v>
      </c>
      <c r="H63" s="71">
        <f t="shared" si="3"/>
        <v>7463</v>
      </c>
      <c r="I63" s="71">
        <f t="shared" si="3"/>
        <v>5794</v>
      </c>
      <c r="J63" s="71">
        <f t="shared" si="3"/>
        <v>484</v>
      </c>
      <c r="K63" s="71">
        <f t="shared" si="3"/>
        <v>775</v>
      </c>
      <c r="L63" s="71">
        <f t="shared" si="3"/>
        <v>699</v>
      </c>
      <c r="M63" s="71">
        <f t="shared" si="3"/>
        <v>8923</v>
      </c>
      <c r="N63" s="71">
        <f t="shared" si="3"/>
        <v>356283</v>
      </c>
    </row>
    <row r="64" spans="1:14" ht="11.25">
      <c r="A64" s="11" t="s">
        <v>71</v>
      </c>
      <c r="B64" s="46">
        <v>75</v>
      </c>
      <c r="C64" s="46">
        <v>78.6</v>
      </c>
      <c r="D64" s="46">
        <v>82.9</v>
      </c>
      <c r="E64" s="46">
        <v>74.5</v>
      </c>
      <c r="F64" s="46">
        <v>74.9</v>
      </c>
      <c r="G64" s="46">
        <v>83.8</v>
      </c>
      <c r="H64" s="46">
        <v>84</v>
      </c>
      <c r="I64" s="46">
        <v>85.8</v>
      </c>
      <c r="J64" s="46">
        <v>84</v>
      </c>
      <c r="K64" s="46">
        <v>79.7</v>
      </c>
      <c r="L64" s="46">
        <v>78.1</v>
      </c>
      <c r="M64" s="46">
        <v>82.3</v>
      </c>
      <c r="N64" s="46">
        <v>76.6</v>
      </c>
    </row>
    <row r="65" ht="5.25" customHeight="1"/>
    <row r="66" spans="1:14" ht="12.75" customHeight="1">
      <c r="A66" s="627" t="s">
        <v>79</v>
      </c>
      <c r="B66" s="627"/>
      <c r="C66" s="627"/>
      <c r="D66" s="627"/>
      <c r="E66" s="627"/>
      <c r="F66" s="627"/>
      <c r="G66" s="627"/>
      <c r="H66" s="627"/>
      <c r="I66" s="627"/>
      <c r="J66" s="627"/>
      <c r="K66" s="627"/>
      <c r="L66" s="627"/>
      <c r="M66" s="627"/>
      <c r="N66" s="627"/>
    </row>
    <row r="67" ht="4.5" customHeight="1"/>
    <row r="68" spans="1:14" s="38" customFormat="1" ht="12" customHeight="1">
      <c r="A68" s="628" t="s">
        <v>49</v>
      </c>
      <c r="B68" s="628" t="s">
        <v>50</v>
      </c>
      <c r="C68" s="630" t="s">
        <v>51</v>
      </c>
      <c r="D68" s="630" t="s">
        <v>52</v>
      </c>
      <c r="E68" s="628" t="s">
        <v>53</v>
      </c>
      <c r="F68" s="628" t="s">
        <v>54</v>
      </c>
      <c r="G68" s="628" t="s">
        <v>55</v>
      </c>
      <c r="H68" s="608" t="s">
        <v>295</v>
      </c>
      <c r="I68" s="608" t="s">
        <v>296</v>
      </c>
      <c r="J68" s="628" t="s">
        <v>56</v>
      </c>
      <c r="K68" s="628" t="s">
        <v>57</v>
      </c>
      <c r="L68" s="608" t="s">
        <v>294</v>
      </c>
      <c r="M68" s="628" t="s">
        <v>58</v>
      </c>
      <c r="N68" s="628" t="s">
        <v>59</v>
      </c>
    </row>
    <row r="69" spans="1:14" s="38" customFormat="1" ht="21" customHeight="1">
      <c r="A69" s="629"/>
      <c r="B69" s="629"/>
      <c r="C69" s="631" t="s">
        <v>60</v>
      </c>
      <c r="D69" s="631" t="s">
        <v>60</v>
      </c>
      <c r="E69" s="629"/>
      <c r="F69" s="629"/>
      <c r="G69" s="629"/>
      <c r="H69" s="632"/>
      <c r="I69" s="632"/>
      <c r="J69" s="629"/>
      <c r="K69" s="629"/>
      <c r="L69" s="632"/>
      <c r="M69" s="629"/>
      <c r="N69" s="629"/>
    </row>
    <row r="70" spans="1:14" ht="11.25">
      <c r="A70" s="11" t="s">
        <v>61</v>
      </c>
      <c r="B70" s="8">
        <v>1</v>
      </c>
      <c r="C70" s="8">
        <v>0</v>
      </c>
      <c r="D70" s="8">
        <v>0</v>
      </c>
      <c r="E70" s="8">
        <v>0</v>
      </c>
      <c r="F70" s="8">
        <v>0</v>
      </c>
      <c r="G70" s="8">
        <v>0</v>
      </c>
      <c r="H70" s="8">
        <v>0</v>
      </c>
      <c r="I70" s="8">
        <v>0</v>
      </c>
      <c r="J70" s="8">
        <v>0</v>
      </c>
      <c r="K70" s="8">
        <v>0</v>
      </c>
      <c r="L70" s="8">
        <v>5</v>
      </c>
      <c r="M70" s="8">
        <v>0</v>
      </c>
      <c r="N70" s="8">
        <v>6</v>
      </c>
    </row>
    <row r="71" spans="1:14" ht="11.25">
      <c r="A71" s="11" t="s">
        <v>62</v>
      </c>
      <c r="B71" s="8">
        <v>22327</v>
      </c>
      <c r="C71" s="8">
        <v>345</v>
      </c>
      <c r="D71" s="8">
        <v>566</v>
      </c>
      <c r="E71" s="8">
        <v>4659</v>
      </c>
      <c r="F71" s="8">
        <v>41</v>
      </c>
      <c r="G71" s="8">
        <v>2</v>
      </c>
      <c r="H71" s="8">
        <v>100</v>
      </c>
      <c r="I71" s="8">
        <v>23</v>
      </c>
      <c r="J71" s="8">
        <v>17</v>
      </c>
      <c r="K71" s="8">
        <v>15</v>
      </c>
      <c r="L71" s="8">
        <v>14</v>
      </c>
      <c r="M71" s="8">
        <v>12</v>
      </c>
      <c r="N71" s="8">
        <v>28121</v>
      </c>
    </row>
    <row r="72" spans="1:14" ht="11.25">
      <c r="A72" s="11" t="s">
        <v>63</v>
      </c>
      <c r="B72" s="8">
        <v>24422</v>
      </c>
      <c r="C72" s="8">
        <v>541</v>
      </c>
      <c r="D72" s="8">
        <v>1094</v>
      </c>
      <c r="E72" s="8">
        <v>7562</v>
      </c>
      <c r="F72" s="8">
        <v>22</v>
      </c>
      <c r="G72" s="8">
        <v>5</v>
      </c>
      <c r="H72" s="8">
        <v>186</v>
      </c>
      <c r="I72" s="8">
        <v>58</v>
      </c>
      <c r="J72" s="8">
        <v>14</v>
      </c>
      <c r="K72" s="8">
        <v>43</v>
      </c>
      <c r="L72" s="8">
        <v>29</v>
      </c>
      <c r="M72" s="8">
        <v>454</v>
      </c>
      <c r="N72" s="8">
        <v>34430</v>
      </c>
    </row>
    <row r="73" spans="1:14" ht="11.25">
      <c r="A73" s="11" t="s">
        <v>64</v>
      </c>
      <c r="B73" s="8">
        <v>24842</v>
      </c>
      <c r="C73" s="8">
        <v>1044</v>
      </c>
      <c r="D73" s="8">
        <v>2239</v>
      </c>
      <c r="E73" s="8">
        <v>8714</v>
      </c>
      <c r="F73" s="8">
        <v>33</v>
      </c>
      <c r="G73" s="8">
        <v>9</v>
      </c>
      <c r="H73" s="8">
        <v>463</v>
      </c>
      <c r="I73" s="8">
        <v>179</v>
      </c>
      <c r="J73" s="8">
        <v>20</v>
      </c>
      <c r="K73" s="8">
        <v>77</v>
      </c>
      <c r="L73" s="8">
        <v>40</v>
      </c>
      <c r="M73" s="8">
        <v>832</v>
      </c>
      <c r="N73" s="8">
        <v>38492</v>
      </c>
    </row>
    <row r="74" spans="1:14" ht="11.25">
      <c r="A74" s="11" t="s">
        <v>65</v>
      </c>
      <c r="B74" s="8">
        <v>25493</v>
      </c>
      <c r="C74" s="8">
        <v>1646</v>
      </c>
      <c r="D74" s="8">
        <v>4312</v>
      </c>
      <c r="E74" s="8">
        <v>7936</v>
      </c>
      <c r="F74" s="8">
        <v>42</v>
      </c>
      <c r="G74" s="8">
        <v>15</v>
      </c>
      <c r="H74" s="8">
        <v>776</v>
      </c>
      <c r="I74" s="8">
        <v>524</v>
      </c>
      <c r="J74" s="8">
        <v>32</v>
      </c>
      <c r="K74" s="8">
        <v>147</v>
      </c>
      <c r="L74" s="8">
        <v>90</v>
      </c>
      <c r="M74" s="8">
        <v>1187</v>
      </c>
      <c r="N74" s="8">
        <v>42200</v>
      </c>
    </row>
    <row r="75" spans="1:14" ht="11.25">
      <c r="A75" s="11" t="s">
        <v>66</v>
      </c>
      <c r="B75" s="8">
        <v>26822</v>
      </c>
      <c r="C75" s="8">
        <v>2131</v>
      </c>
      <c r="D75" s="8">
        <v>6863</v>
      </c>
      <c r="E75" s="8">
        <v>6689</v>
      </c>
      <c r="F75" s="8">
        <v>41</v>
      </c>
      <c r="G75" s="8">
        <v>23</v>
      </c>
      <c r="H75" s="8">
        <v>1234</v>
      </c>
      <c r="I75" s="8">
        <v>972</v>
      </c>
      <c r="J75" s="8">
        <v>81</v>
      </c>
      <c r="K75" s="8">
        <v>111</v>
      </c>
      <c r="L75" s="8">
        <v>138</v>
      </c>
      <c r="M75" s="8">
        <v>1830</v>
      </c>
      <c r="N75" s="8">
        <v>46935</v>
      </c>
    </row>
    <row r="76" spans="1:14" ht="11.25">
      <c r="A76" s="11" t="s">
        <v>67</v>
      </c>
      <c r="B76" s="8">
        <v>19562</v>
      </c>
      <c r="C76" s="8">
        <v>1503</v>
      </c>
      <c r="D76" s="8">
        <v>6533</v>
      </c>
      <c r="E76" s="8">
        <v>3988</v>
      </c>
      <c r="F76" s="8">
        <v>28</v>
      </c>
      <c r="G76" s="8">
        <v>27</v>
      </c>
      <c r="H76" s="8">
        <v>1269</v>
      </c>
      <c r="I76" s="8">
        <v>1100</v>
      </c>
      <c r="J76" s="8">
        <v>95</v>
      </c>
      <c r="K76" s="8">
        <v>100</v>
      </c>
      <c r="L76" s="8">
        <v>88</v>
      </c>
      <c r="M76" s="8">
        <v>1517</v>
      </c>
      <c r="N76" s="8">
        <v>35810</v>
      </c>
    </row>
    <row r="77" spans="1:14" ht="11.25">
      <c r="A77" s="11" t="s">
        <v>68</v>
      </c>
      <c r="B77" s="8">
        <v>12388</v>
      </c>
      <c r="C77" s="8">
        <v>1003</v>
      </c>
      <c r="D77" s="8">
        <v>6067</v>
      </c>
      <c r="E77" s="8">
        <v>2052</v>
      </c>
      <c r="F77" s="8">
        <v>28</v>
      </c>
      <c r="G77" s="8">
        <v>27</v>
      </c>
      <c r="H77" s="8">
        <v>1133</v>
      </c>
      <c r="I77" s="8">
        <v>1131</v>
      </c>
      <c r="J77" s="8">
        <v>76</v>
      </c>
      <c r="K77" s="8">
        <v>72</v>
      </c>
      <c r="L77" s="8">
        <v>51</v>
      </c>
      <c r="M77" s="8">
        <v>1106</v>
      </c>
      <c r="N77" s="8">
        <v>25134</v>
      </c>
    </row>
    <row r="78" spans="1:14" ht="11.25">
      <c r="A78" s="367" t="s">
        <v>69</v>
      </c>
      <c r="B78" s="149">
        <v>7383</v>
      </c>
      <c r="C78" s="149">
        <v>511</v>
      </c>
      <c r="D78" s="149">
        <v>4517</v>
      </c>
      <c r="E78" s="149">
        <v>1019</v>
      </c>
      <c r="F78" s="149">
        <v>9</v>
      </c>
      <c r="G78" s="149">
        <v>10</v>
      </c>
      <c r="H78" s="149">
        <v>1015</v>
      </c>
      <c r="I78" s="149">
        <v>846</v>
      </c>
      <c r="J78" s="149">
        <v>95</v>
      </c>
      <c r="K78" s="149">
        <v>40</v>
      </c>
      <c r="L78" s="149">
        <v>26</v>
      </c>
      <c r="M78" s="149">
        <v>500</v>
      </c>
      <c r="N78" s="149">
        <v>15971</v>
      </c>
    </row>
    <row r="79" spans="1:14" s="45" customFormat="1" ht="11.25">
      <c r="A79" s="11" t="s">
        <v>70</v>
      </c>
      <c r="B79" s="71">
        <f aca="true" t="shared" si="4" ref="B79:N79">SUM(B70:B78)</f>
        <v>163240</v>
      </c>
      <c r="C79" s="71">
        <f t="shared" si="4"/>
        <v>8724</v>
      </c>
      <c r="D79" s="71">
        <f t="shared" si="4"/>
        <v>32191</v>
      </c>
      <c r="E79" s="71">
        <f t="shared" si="4"/>
        <v>42619</v>
      </c>
      <c r="F79" s="71">
        <f t="shared" si="4"/>
        <v>244</v>
      </c>
      <c r="G79" s="71">
        <f t="shared" si="4"/>
        <v>118</v>
      </c>
      <c r="H79" s="71">
        <f t="shared" si="4"/>
        <v>6176</v>
      </c>
      <c r="I79" s="71">
        <f t="shared" si="4"/>
        <v>4833</v>
      </c>
      <c r="J79" s="71">
        <f t="shared" si="4"/>
        <v>430</v>
      </c>
      <c r="K79" s="71">
        <f t="shared" si="4"/>
        <v>605</v>
      </c>
      <c r="L79" s="71">
        <f t="shared" si="4"/>
        <v>481</v>
      </c>
      <c r="M79" s="71">
        <f t="shared" si="4"/>
        <v>7438</v>
      </c>
      <c r="N79" s="71">
        <f t="shared" si="4"/>
        <v>267099</v>
      </c>
    </row>
    <row r="80" spans="1:14" ht="12" customHeight="1">
      <c r="A80" s="11" t="s">
        <v>71</v>
      </c>
      <c r="B80" s="46">
        <v>76.7</v>
      </c>
      <c r="C80" s="46">
        <v>81</v>
      </c>
      <c r="D80" s="46">
        <v>84.8</v>
      </c>
      <c r="E80" s="46">
        <v>75.5</v>
      </c>
      <c r="F80" s="46">
        <v>77.3</v>
      </c>
      <c r="G80" s="46">
        <v>84.5</v>
      </c>
      <c r="H80" s="46">
        <v>85.2</v>
      </c>
      <c r="I80" s="46">
        <v>87</v>
      </c>
      <c r="J80" s="46">
        <v>86.2</v>
      </c>
      <c r="K80" s="46">
        <v>81</v>
      </c>
      <c r="L80" s="46">
        <v>81.5</v>
      </c>
      <c r="M80" s="46">
        <v>82.7</v>
      </c>
      <c r="N80" s="46">
        <v>78.2</v>
      </c>
    </row>
    <row r="81" ht="5.25" customHeight="1"/>
    <row r="82" spans="1:14" ht="13.5" customHeight="1">
      <c r="A82" s="627" t="s">
        <v>80</v>
      </c>
      <c r="B82" s="627"/>
      <c r="C82" s="627"/>
      <c r="D82" s="627"/>
      <c r="E82" s="627"/>
      <c r="F82" s="627"/>
      <c r="G82" s="627"/>
      <c r="H82" s="627"/>
      <c r="I82" s="627"/>
      <c r="J82" s="627"/>
      <c r="K82" s="627"/>
      <c r="L82" s="627"/>
      <c r="M82" s="627"/>
      <c r="N82" s="627"/>
    </row>
    <row r="83" ht="4.5" customHeight="1"/>
    <row r="84" spans="1:14" s="38" customFormat="1" ht="12" customHeight="1">
      <c r="A84" s="628" t="s">
        <v>49</v>
      </c>
      <c r="B84" s="628" t="s">
        <v>50</v>
      </c>
      <c r="C84" s="630" t="s">
        <v>51</v>
      </c>
      <c r="D84" s="630" t="s">
        <v>52</v>
      </c>
      <c r="E84" s="628" t="s">
        <v>53</v>
      </c>
      <c r="F84" s="628" t="s">
        <v>54</v>
      </c>
      <c r="G84" s="628" t="s">
        <v>55</v>
      </c>
      <c r="H84" s="608" t="s">
        <v>295</v>
      </c>
      <c r="I84" s="608" t="s">
        <v>296</v>
      </c>
      <c r="J84" s="628" t="s">
        <v>56</v>
      </c>
      <c r="K84" s="628" t="s">
        <v>57</v>
      </c>
      <c r="L84" s="608" t="s">
        <v>294</v>
      </c>
      <c r="M84" s="628" t="s">
        <v>58</v>
      </c>
      <c r="N84" s="628" t="s">
        <v>59</v>
      </c>
    </row>
    <row r="85" spans="1:14" s="38" customFormat="1" ht="22.5" customHeight="1">
      <c r="A85" s="629"/>
      <c r="B85" s="629"/>
      <c r="C85" s="631" t="s">
        <v>60</v>
      </c>
      <c r="D85" s="631" t="s">
        <v>60</v>
      </c>
      <c r="E85" s="629"/>
      <c r="F85" s="629"/>
      <c r="G85" s="629"/>
      <c r="H85" s="632"/>
      <c r="I85" s="632"/>
      <c r="J85" s="629"/>
      <c r="K85" s="629"/>
      <c r="L85" s="632"/>
      <c r="M85" s="629"/>
      <c r="N85" s="629"/>
    </row>
    <row r="86" spans="1:14" ht="11.25">
      <c r="A86" s="11" t="s">
        <v>61</v>
      </c>
      <c r="B86" s="8">
        <v>0</v>
      </c>
      <c r="C86" s="8">
        <v>0</v>
      </c>
      <c r="D86" s="8">
        <v>0</v>
      </c>
      <c r="E86" s="8">
        <v>0</v>
      </c>
      <c r="F86" s="8">
        <v>0</v>
      </c>
      <c r="G86" s="8">
        <v>0</v>
      </c>
      <c r="H86" s="8">
        <v>0</v>
      </c>
      <c r="I86" s="8">
        <v>0</v>
      </c>
      <c r="J86" s="8">
        <v>0</v>
      </c>
      <c r="K86" s="8">
        <v>0</v>
      </c>
      <c r="L86" s="8">
        <v>0</v>
      </c>
      <c r="M86" s="8">
        <v>0</v>
      </c>
      <c r="N86" s="8">
        <v>0</v>
      </c>
    </row>
    <row r="87" spans="1:14" ht="11.25">
      <c r="A87" s="11" t="s">
        <v>62</v>
      </c>
      <c r="B87" s="8">
        <v>16410</v>
      </c>
      <c r="C87" s="8">
        <v>711</v>
      </c>
      <c r="D87" s="8">
        <v>766</v>
      </c>
      <c r="E87" s="8">
        <v>3049</v>
      </c>
      <c r="F87" s="8">
        <v>33</v>
      </c>
      <c r="G87" s="8">
        <v>1</v>
      </c>
      <c r="H87" s="8">
        <v>111</v>
      </c>
      <c r="I87" s="8">
        <v>67</v>
      </c>
      <c r="J87" s="8">
        <v>33</v>
      </c>
      <c r="K87" s="8">
        <v>7</v>
      </c>
      <c r="L87" s="8">
        <v>23</v>
      </c>
      <c r="M87" s="8">
        <v>7</v>
      </c>
      <c r="N87" s="8">
        <v>21218</v>
      </c>
    </row>
    <row r="88" spans="1:14" ht="11.25">
      <c r="A88" s="11" t="s">
        <v>63</v>
      </c>
      <c r="B88" s="8">
        <v>13422</v>
      </c>
      <c r="C88" s="8">
        <v>925</v>
      </c>
      <c r="D88" s="8">
        <v>1123</v>
      </c>
      <c r="E88" s="8">
        <v>3290</v>
      </c>
      <c r="F88" s="8">
        <v>21</v>
      </c>
      <c r="G88" s="8">
        <v>1</v>
      </c>
      <c r="H88" s="8">
        <v>173</v>
      </c>
      <c r="I88" s="8">
        <v>86</v>
      </c>
      <c r="J88" s="8">
        <v>10</v>
      </c>
      <c r="K88" s="8">
        <v>45</v>
      </c>
      <c r="L88" s="8">
        <v>110</v>
      </c>
      <c r="M88" s="8">
        <v>105</v>
      </c>
      <c r="N88" s="8">
        <v>19311</v>
      </c>
    </row>
    <row r="89" spans="1:14" ht="11.25">
      <c r="A89" s="11" t="s">
        <v>64</v>
      </c>
      <c r="B89" s="8">
        <v>9765</v>
      </c>
      <c r="C89" s="8">
        <v>1145</v>
      </c>
      <c r="D89" s="8">
        <v>2098</v>
      </c>
      <c r="E89" s="8">
        <v>3113</v>
      </c>
      <c r="F89" s="8">
        <v>13</v>
      </c>
      <c r="G89" s="8">
        <v>3</v>
      </c>
      <c r="H89" s="8">
        <v>220</v>
      </c>
      <c r="I89" s="8">
        <v>151</v>
      </c>
      <c r="J89" s="8">
        <v>4</v>
      </c>
      <c r="K89" s="8">
        <v>35</v>
      </c>
      <c r="L89" s="8">
        <v>26</v>
      </c>
      <c r="M89" s="8">
        <v>194</v>
      </c>
      <c r="N89" s="8">
        <v>16767</v>
      </c>
    </row>
    <row r="90" spans="1:14" ht="11.25">
      <c r="A90" s="11" t="s">
        <v>65</v>
      </c>
      <c r="B90" s="8">
        <v>6722</v>
      </c>
      <c r="C90" s="8">
        <v>1030</v>
      </c>
      <c r="D90" s="8">
        <v>2661</v>
      </c>
      <c r="E90" s="8">
        <v>2286</v>
      </c>
      <c r="F90" s="8">
        <v>3</v>
      </c>
      <c r="G90" s="8">
        <v>1</v>
      </c>
      <c r="H90" s="8">
        <v>224</v>
      </c>
      <c r="I90" s="8">
        <v>174</v>
      </c>
      <c r="J90" s="8">
        <v>3</v>
      </c>
      <c r="K90" s="8">
        <v>35</v>
      </c>
      <c r="L90" s="8">
        <v>26</v>
      </c>
      <c r="M90" s="8">
        <v>295</v>
      </c>
      <c r="N90" s="8">
        <v>13460</v>
      </c>
    </row>
    <row r="91" spans="1:14" ht="11.25">
      <c r="A91" s="11" t="s">
        <v>66</v>
      </c>
      <c r="B91" s="8">
        <v>4540</v>
      </c>
      <c r="C91" s="8">
        <v>968</v>
      </c>
      <c r="D91" s="8">
        <v>2560</v>
      </c>
      <c r="E91" s="8">
        <v>1465</v>
      </c>
      <c r="F91" s="8">
        <v>3</v>
      </c>
      <c r="G91" s="8">
        <v>1</v>
      </c>
      <c r="H91" s="8">
        <v>208</v>
      </c>
      <c r="I91" s="8">
        <v>182</v>
      </c>
      <c r="J91" s="8">
        <v>2</v>
      </c>
      <c r="K91" s="8">
        <v>24</v>
      </c>
      <c r="L91" s="8">
        <v>24</v>
      </c>
      <c r="M91" s="8">
        <v>454</v>
      </c>
      <c r="N91" s="8">
        <v>10431</v>
      </c>
    </row>
    <row r="92" spans="1:14" ht="11.25">
      <c r="A92" s="11" t="s">
        <v>67</v>
      </c>
      <c r="B92" s="8">
        <v>2000</v>
      </c>
      <c r="C92" s="8">
        <v>531</v>
      </c>
      <c r="D92" s="8">
        <v>1081</v>
      </c>
      <c r="E92" s="8">
        <v>663</v>
      </c>
      <c r="F92" s="8">
        <v>2</v>
      </c>
      <c r="G92" s="8">
        <v>0</v>
      </c>
      <c r="H92" s="8">
        <v>167</v>
      </c>
      <c r="I92" s="8">
        <v>127</v>
      </c>
      <c r="J92" s="8">
        <v>2</v>
      </c>
      <c r="K92" s="8">
        <v>14</v>
      </c>
      <c r="L92" s="8">
        <v>6</v>
      </c>
      <c r="M92" s="8">
        <v>269</v>
      </c>
      <c r="N92" s="8">
        <v>4862</v>
      </c>
    </row>
    <row r="93" spans="1:14" ht="11.25">
      <c r="A93" s="11" t="s">
        <v>68</v>
      </c>
      <c r="B93" s="8">
        <v>810</v>
      </c>
      <c r="C93" s="8">
        <v>189</v>
      </c>
      <c r="D93" s="8">
        <v>586</v>
      </c>
      <c r="E93" s="8">
        <v>244</v>
      </c>
      <c r="F93" s="8">
        <v>1</v>
      </c>
      <c r="G93" s="8">
        <v>0</v>
      </c>
      <c r="H93" s="8">
        <v>116</v>
      </c>
      <c r="I93" s="8">
        <v>100</v>
      </c>
      <c r="J93" s="8">
        <v>0</v>
      </c>
      <c r="K93" s="8">
        <v>5</v>
      </c>
      <c r="L93" s="8">
        <v>2</v>
      </c>
      <c r="M93" s="8">
        <v>128</v>
      </c>
      <c r="N93" s="8">
        <v>2181</v>
      </c>
    </row>
    <row r="94" spans="1:14" ht="11.25">
      <c r="A94" s="367" t="s">
        <v>69</v>
      </c>
      <c r="B94" s="149">
        <v>284</v>
      </c>
      <c r="C94" s="149">
        <v>68</v>
      </c>
      <c r="D94" s="149">
        <v>336</v>
      </c>
      <c r="E94" s="149">
        <v>85</v>
      </c>
      <c r="F94" s="149">
        <v>0</v>
      </c>
      <c r="G94" s="149">
        <v>0</v>
      </c>
      <c r="H94" s="149">
        <v>68</v>
      </c>
      <c r="I94" s="149">
        <v>74</v>
      </c>
      <c r="J94" s="149">
        <v>0</v>
      </c>
      <c r="K94" s="149">
        <v>5</v>
      </c>
      <c r="L94" s="149">
        <v>1</v>
      </c>
      <c r="M94" s="149">
        <v>33</v>
      </c>
      <c r="N94" s="149">
        <v>954</v>
      </c>
    </row>
    <row r="95" spans="1:14" s="45" customFormat="1" ht="11.25">
      <c r="A95" s="11" t="s">
        <v>70</v>
      </c>
      <c r="B95" s="71">
        <f aca="true" t="shared" si="5" ref="B95:N95">SUM(B86:B94)</f>
        <v>53953</v>
      </c>
      <c r="C95" s="71">
        <f t="shared" si="5"/>
        <v>5567</v>
      </c>
      <c r="D95" s="71">
        <f t="shared" si="5"/>
        <v>11211</v>
      </c>
      <c r="E95" s="71">
        <f t="shared" si="5"/>
        <v>14195</v>
      </c>
      <c r="F95" s="71">
        <f t="shared" si="5"/>
        <v>76</v>
      </c>
      <c r="G95" s="71">
        <f t="shared" si="5"/>
        <v>7</v>
      </c>
      <c r="H95" s="71">
        <f t="shared" si="5"/>
        <v>1287</v>
      </c>
      <c r="I95" s="71">
        <f t="shared" si="5"/>
        <v>961</v>
      </c>
      <c r="J95" s="71">
        <f t="shared" si="5"/>
        <v>54</v>
      </c>
      <c r="K95" s="71">
        <f t="shared" si="5"/>
        <v>170</v>
      </c>
      <c r="L95" s="71">
        <f t="shared" si="5"/>
        <v>218</v>
      </c>
      <c r="M95" s="71">
        <f t="shared" si="5"/>
        <v>1485</v>
      </c>
      <c r="N95" s="71">
        <f t="shared" si="5"/>
        <v>89184</v>
      </c>
    </row>
    <row r="96" spans="1:14" ht="11.25">
      <c r="A96" s="11" t="s">
        <v>71</v>
      </c>
      <c r="B96" s="46">
        <v>70</v>
      </c>
      <c r="C96" s="46">
        <v>74.9</v>
      </c>
      <c r="D96" s="46">
        <v>77.5</v>
      </c>
      <c r="E96" s="46">
        <v>71.6</v>
      </c>
      <c r="F96" s="46">
        <v>67.2</v>
      </c>
      <c r="G96" s="46">
        <v>72.1</v>
      </c>
      <c r="H96" s="46">
        <v>78</v>
      </c>
      <c r="I96" s="46">
        <v>79.7</v>
      </c>
      <c r="J96" s="46">
        <v>65.8</v>
      </c>
      <c r="K96" s="46">
        <v>75.1</v>
      </c>
      <c r="L96" s="46">
        <v>70.8</v>
      </c>
      <c r="M96" s="46">
        <v>80.6</v>
      </c>
      <c r="N96" s="46">
        <v>71.9</v>
      </c>
    </row>
    <row r="97" spans="1:11" s="163" customFormat="1" ht="11.25">
      <c r="A97" s="578" t="s">
        <v>478</v>
      </c>
      <c r="B97" s="578"/>
      <c r="C97" s="578"/>
      <c r="D97" s="578"/>
      <c r="E97" s="578"/>
      <c r="F97" s="578"/>
      <c r="G97" s="578"/>
      <c r="H97" s="578"/>
      <c r="I97" s="578"/>
      <c r="J97" s="578"/>
      <c r="K97" s="578"/>
    </row>
  </sheetData>
  <sheetProtection/>
  <mergeCells count="92">
    <mergeCell ref="A49:N49"/>
    <mergeCell ref="A1:N1"/>
    <mergeCell ref="A3:A4"/>
    <mergeCell ref="B3:B4"/>
    <mergeCell ref="C3:C4"/>
    <mergeCell ref="D3:D4"/>
    <mergeCell ref="E3:E4"/>
    <mergeCell ref="F3:F4"/>
    <mergeCell ref="G3:G4"/>
    <mergeCell ref="L3:L4"/>
    <mergeCell ref="N3:N4"/>
    <mergeCell ref="A17:N17"/>
    <mergeCell ref="H3:H4"/>
    <mergeCell ref="I3:I4"/>
    <mergeCell ref="J3:J4"/>
    <mergeCell ref="K3:K4"/>
    <mergeCell ref="L19:L20"/>
    <mergeCell ref="A19:A20"/>
    <mergeCell ref="B19:B20"/>
    <mergeCell ref="C19:C20"/>
    <mergeCell ref="D19:D20"/>
    <mergeCell ref="M3:M4"/>
    <mergeCell ref="M19:M20"/>
    <mergeCell ref="N19:N20"/>
    <mergeCell ref="A33:N33"/>
    <mergeCell ref="H19:H20"/>
    <mergeCell ref="I19:I20"/>
    <mergeCell ref="J19:J20"/>
    <mergeCell ref="K19:K20"/>
    <mergeCell ref="E19:E20"/>
    <mergeCell ref="F19:F20"/>
    <mergeCell ref="G19:G20"/>
    <mergeCell ref="L35:L36"/>
    <mergeCell ref="E35:E36"/>
    <mergeCell ref="F35:F36"/>
    <mergeCell ref="G35:G36"/>
    <mergeCell ref="H35:H36"/>
    <mergeCell ref="A35:A36"/>
    <mergeCell ref="B35:B36"/>
    <mergeCell ref="C35:C36"/>
    <mergeCell ref="D35:D36"/>
    <mergeCell ref="A52:A53"/>
    <mergeCell ref="B52:B53"/>
    <mergeCell ref="C52:C53"/>
    <mergeCell ref="D52:D53"/>
    <mergeCell ref="M35:M36"/>
    <mergeCell ref="N35:N36"/>
    <mergeCell ref="A50:N50"/>
    <mergeCell ref="I35:I36"/>
    <mergeCell ref="J35:J36"/>
    <mergeCell ref="K35:K36"/>
    <mergeCell ref="I52:I53"/>
    <mergeCell ref="J52:J53"/>
    <mergeCell ref="K52:K53"/>
    <mergeCell ref="L52:L53"/>
    <mergeCell ref="E52:E53"/>
    <mergeCell ref="F52:F53"/>
    <mergeCell ref="G52:G53"/>
    <mergeCell ref="H52:H53"/>
    <mergeCell ref="M52:M53"/>
    <mergeCell ref="N52:N53"/>
    <mergeCell ref="A66:N66"/>
    <mergeCell ref="A68:A69"/>
    <mergeCell ref="B68:B69"/>
    <mergeCell ref="C68:C69"/>
    <mergeCell ref="D68:D69"/>
    <mergeCell ref="E68:E69"/>
    <mergeCell ref="F68:F69"/>
    <mergeCell ref="G68:G69"/>
    <mergeCell ref="M68:M69"/>
    <mergeCell ref="N68:N69"/>
    <mergeCell ref="A82:N82"/>
    <mergeCell ref="H68:H69"/>
    <mergeCell ref="I68:I69"/>
    <mergeCell ref="J68:J69"/>
    <mergeCell ref="K68:K69"/>
    <mergeCell ref="H84:H85"/>
    <mergeCell ref="A84:A85"/>
    <mergeCell ref="B84:B85"/>
    <mergeCell ref="C84:C85"/>
    <mergeCell ref="D84:D85"/>
    <mergeCell ref="L68:L69"/>
    <mergeCell ref="A97:K97"/>
    <mergeCell ref="M84:M85"/>
    <mergeCell ref="N84:N85"/>
    <mergeCell ref="I84:I85"/>
    <mergeCell ref="J84:J85"/>
    <mergeCell ref="K84:K85"/>
    <mergeCell ref="L84:L85"/>
    <mergeCell ref="E84:E85"/>
    <mergeCell ref="F84:F85"/>
    <mergeCell ref="G84:G85"/>
  </mergeCells>
  <printOptions/>
  <pageMargins left="0.787401575" right="0.787401575" top="0.984251969" bottom="0.984251969" header="0.4921259845" footer="0.4921259845"/>
  <pageSetup horizontalDpi="600" verticalDpi="600" orientation="landscape" paperSize="9" scale="79"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I1"/>
    </sheetView>
  </sheetViews>
  <sheetFormatPr defaultColWidth="11.421875" defaultRowHeight="12.75"/>
  <cols>
    <col min="1" max="1" width="9.8515625" style="38" customWidth="1"/>
    <col min="2" max="2" width="3.8515625" style="38" customWidth="1"/>
    <col min="3" max="3" width="13.57421875" style="8" customWidth="1"/>
    <col min="4" max="4" width="3.28125" style="8" customWidth="1"/>
    <col min="5" max="5" width="13.57421875" style="8" customWidth="1"/>
    <col min="6" max="6" width="3.28125" style="8" customWidth="1"/>
    <col min="7" max="7" width="13.57421875" style="8" customWidth="1"/>
    <col min="8" max="8" width="3.28125" style="8" customWidth="1"/>
    <col min="9" max="9" width="7.8515625" style="11" customWidth="1"/>
    <col min="10" max="16384" width="11.421875" style="11" customWidth="1"/>
  </cols>
  <sheetData>
    <row r="1" spans="1:9" ht="29.25" customHeight="1">
      <c r="A1" s="482" t="s">
        <v>316</v>
      </c>
      <c r="B1" s="482"/>
      <c r="C1" s="482"/>
      <c r="D1" s="482"/>
      <c r="E1" s="482"/>
      <c r="F1" s="482"/>
      <c r="G1" s="482"/>
      <c r="H1" s="482"/>
      <c r="I1" s="482"/>
    </row>
    <row r="2" spans="1:11" ht="12.75" customHeight="1">
      <c r="A2" s="483"/>
      <c r="B2" s="483"/>
      <c r="C2" s="483"/>
      <c r="D2" s="483"/>
      <c r="E2" s="483"/>
      <c r="F2" s="483"/>
      <c r="G2" s="483"/>
      <c r="H2" s="483"/>
      <c r="I2" s="483"/>
      <c r="J2" s="27"/>
      <c r="K2" s="27"/>
    </row>
    <row r="3" s="28" customFormat="1" ht="11.25" customHeight="1">
      <c r="H3" s="29" t="s">
        <v>317</v>
      </c>
    </row>
    <row r="4" spans="1:11" ht="35.25" customHeight="1">
      <c r="A4" s="484" t="s">
        <v>318</v>
      </c>
      <c r="B4" s="485"/>
      <c r="C4" s="488" t="s">
        <v>319</v>
      </c>
      <c r="D4" s="489"/>
      <c r="E4" s="490" t="s">
        <v>319</v>
      </c>
      <c r="F4" s="490"/>
      <c r="G4" s="484" t="s">
        <v>203</v>
      </c>
      <c r="H4" s="485"/>
      <c r="I4" s="30"/>
      <c r="J4" s="30"/>
      <c r="K4" s="30"/>
    </row>
    <row r="5" spans="1:8" ht="13.5" customHeight="1">
      <c r="A5" s="486"/>
      <c r="B5" s="487"/>
      <c r="C5" s="493" t="s">
        <v>320</v>
      </c>
      <c r="D5" s="494"/>
      <c r="E5" s="495" t="s">
        <v>321</v>
      </c>
      <c r="F5" s="495"/>
      <c r="G5" s="491"/>
      <c r="H5" s="492"/>
    </row>
    <row r="6" spans="1:8" ht="11.25">
      <c r="A6" s="146">
        <v>1960</v>
      </c>
      <c r="B6" s="151"/>
      <c r="C6" s="33">
        <v>2468912</v>
      </c>
      <c r="D6" s="33"/>
      <c r="E6" s="154">
        <v>71136</v>
      </c>
      <c r="F6" s="155"/>
      <c r="G6" s="33">
        <f aca="true" t="shared" si="0" ref="G6:G52">C6+E6</f>
        <v>2540048</v>
      </c>
      <c r="H6" s="147"/>
    </row>
    <row r="7" spans="1:8" ht="11.25">
      <c r="A7" s="146">
        <v>1961</v>
      </c>
      <c r="B7" s="151"/>
      <c r="C7" s="33">
        <v>2378507</v>
      </c>
      <c r="D7" s="33"/>
      <c r="E7" s="156">
        <v>69306</v>
      </c>
      <c r="F7" s="147"/>
      <c r="G7" s="33">
        <f t="shared" si="0"/>
        <v>2447813</v>
      </c>
      <c r="H7" s="147"/>
    </row>
    <row r="8" spans="1:8" ht="11.25">
      <c r="A8" s="146">
        <v>1962</v>
      </c>
      <c r="B8" s="151"/>
      <c r="C8" s="33">
        <v>2354467</v>
      </c>
      <c r="D8" s="33"/>
      <c r="E8" s="156">
        <v>67812</v>
      </c>
      <c r="F8" s="147"/>
      <c r="G8" s="33">
        <f t="shared" si="0"/>
        <v>2422279</v>
      </c>
      <c r="H8" s="147"/>
    </row>
    <row r="9" spans="1:8" ht="11.25">
      <c r="A9" s="146">
        <v>1963</v>
      </c>
      <c r="B9" s="151"/>
      <c r="C9" s="33">
        <v>2287880</v>
      </c>
      <c r="D9" s="33"/>
      <c r="E9" s="156">
        <v>68420</v>
      </c>
      <c r="F9" s="147"/>
      <c r="G9" s="33">
        <f t="shared" si="0"/>
        <v>2356300</v>
      </c>
      <c r="H9" s="147"/>
    </row>
    <row r="10" spans="1:8" ht="11.25">
      <c r="A10" s="146">
        <v>1964</v>
      </c>
      <c r="B10" s="151"/>
      <c r="C10" s="33">
        <v>2341531</v>
      </c>
      <c r="D10" s="33"/>
      <c r="E10" s="156">
        <v>68686</v>
      </c>
      <c r="F10" s="147"/>
      <c r="G10" s="33">
        <f t="shared" si="0"/>
        <v>2410217</v>
      </c>
      <c r="H10" s="147"/>
    </row>
    <row r="11" spans="1:8" ht="11.25">
      <c r="A11" s="146">
        <v>1965</v>
      </c>
      <c r="B11" s="151"/>
      <c r="C11" s="33">
        <v>2348177</v>
      </c>
      <c r="D11" s="33"/>
      <c r="E11" s="156">
        <v>69699</v>
      </c>
      <c r="F11" s="147"/>
      <c r="G11" s="33">
        <f t="shared" si="0"/>
        <v>2417876</v>
      </c>
      <c r="H11" s="147"/>
    </row>
    <row r="12" spans="1:8" ht="11.25">
      <c r="A12" s="146">
        <v>1966</v>
      </c>
      <c r="B12" s="151"/>
      <c r="C12" s="33">
        <v>2356732</v>
      </c>
      <c r="D12" s="33"/>
      <c r="E12" s="156">
        <v>70055</v>
      </c>
      <c r="F12" s="147"/>
      <c r="G12" s="33">
        <f t="shared" si="0"/>
        <v>2426787</v>
      </c>
      <c r="H12" s="147"/>
    </row>
    <row r="13" spans="1:8" ht="11.25">
      <c r="A13" s="146">
        <v>1967</v>
      </c>
      <c r="B13" s="151"/>
      <c r="C13" s="33">
        <v>2330609</v>
      </c>
      <c r="D13" s="33"/>
      <c r="E13" s="156">
        <v>75057</v>
      </c>
      <c r="F13" s="147"/>
      <c r="G13" s="33">
        <f t="shared" si="0"/>
        <v>2405666</v>
      </c>
      <c r="H13" s="147"/>
    </row>
    <row r="14" spans="1:8" ht="11.25">
      <c r="A14" s="148">
        <v>1968</v>
      </c>
      <c r="B14" s="152"/>
      <c r="C14" s="149">
        <v>2317450</v>
      </c>
      <c r="D14" s="149"/>
      <c r="E14" s="159">
        <v>76759</v>
      </c>
      <c r="F14" s="150"/>
      <c r="G14" s="149">
        <f t="shared" si="0"/>
        <v>2394209</v>
      </c>
      <c r="H14" s="150"/>
    </row>
    <row r="15" spans="1:8" ht="11.25">
      <c r="A15" s="146">
        <v>1969</v>
      </c>
      <c r="B15" s="151"/>
      <c r="C15" s="33">
        <v>2251019</v>
      </c>
      <c r="D15" s="33"/>
      <c r="E15" s="156">
        <v>86560</v>
      </c>
      <c r="F15" s="147"/>
      <c r="G15" s="33">
        <f t="shared" si="0"/>
        <v>2337579</v>
      </c>
      <c r="H15" s="147"/>
    </row>
    <row r="16" spans="1:8" ht="11.25">
      <c r="A16" s="146">
        <v>1970</v>
      </c>
      <c r="B16" s="151"/>
      <c r="C16" s="33">
        <v>2209988</v>
      </c>
      <c r="D16" s="33"/>
      <c r="E16" s="156">
        <v>85351</v>
      </c>
      <c r="F16" s="147"/>
      <c r="G16" s="33">
        <f t="shared" si="0"/>
        <v>2295339</v>
      </c>
      <c r="H16" s="147"/>
    </row>
    <row r="17" spans="1:9" ht="11.25">
      <c r="A17" s="146">
        <v>1971</v>
      </c>
      <c r="B17" s="151"/>
      <c r="C17" s="33">
        <v>2141031</v>
      </c>
      <c r="D17" s="33"/>
      <c r="E17" s="156">
        <v>85665</v>
      </c>
      <c r="F17" s="147"/>
      <c r="G17" s="33">
        <f t="shared" si="0"/>
        <v>2226696</v>
      </c>
      <c r="H17" s="147"/>
      <c r="I17" s="34"/>
    </row>
    <row r="18" spans="1:9" ht="11.25">
      <c r="A18" s="146">
        <v>1972</v>
      </c>
      <c r="B18" s="151"/>
      <c r="C18" s="33">
        <v>2092262</v>
      </c>
      <c r="D18" s="33"/>
      <c r="E18" s="156">
        <v>86693</v>
      </c>
      <c r="F18" s="147"/>
      <c r="G18" s="33">
        <f t="shared" si="0"/>
        <v>2178955</v>
      </c>
      <c r="H18" s="147"/>
      <c r="I18" s="34"/>
    </row>
    <row r="19" spans="1:9" ht="11.25">
      <c r="A19" s="146">
        <v>1973</v>
      </c>
      <c r="B19" s="151"/>
      <c r="C19" s="33">
        <v>2066872</v>
      </c>
      <c r="D19" s="33"/>
      <c r="E19" s="156">
        <v>87947</v>
      </c>
      <c r="F19" s="147"/>
      <c r="G19" s="33">
        <f t="shared" si="0"/>
        <v>2154819</v>
      </c>
      <c r="H19" s="147"/>
      <c r="I19" s="34"/>
    </row>
    <row r="20" spans="1:9" ht="11.25">
      <c r="A20" s="146">
        <v>1974</v>
      </c>
      <c r="B20" s="151"/>
      <c r="C20" s="33">
        <v>2033563</v>
      </c>
      <c r="D20" s="33"/>
      <c r="E20" s="156">
        <v>89777</v>
      </c>
      <c r="F20" s="147"/>
      <c r="G20" s="33">
        <f t="shared" si="0"/>
        <v>2123340</v>
      </c>
      <c r="H20" s="147"/>
      <c r="I20" s="34"/>
    </row>
    <row r="21" spans="1:9" ht="11.25">
      <c r="A21" s="146">
        <v>1975</v>
      </c>
      <c r="B21" s="151"/>
      <c r="C21" s="33">
        <v>2041949</v>
      </c>
      <c r="D21" s="33"/>
      <c r="E21" s="156">
        <v>90761</v>
      </c>
      <c r="F21" s="147"/>
      <c r="G21" s="33">
        <f t="shared" si="0"/>
        <v>2132710</v>
      </c>
      <c r="H21" s="147"/>
      <c r="I21" s="34"/>
    </row>
    <row r="22" spans="1:9" ht="11.25">
      <c r="A22" s="146">
        <v>1976</v>
      </c>
      <c r="B22" s="151"/>
      <c r="C22" s="33">
        <v>2025369</v>
      </c>
      <c r="D22" s="33"/>
      <c r="E22" s="156">
        <v>95396</v>
      </c>
      <c r="F22" s="147"/>
      <c r="G22" s="33">
        <f t="shared" si="0"/>
        <v>2120765</v>
      </c>
      <c r="H22" s="147"/>
      <c r="I22" s="34"/>
    </row>
    <row r="23" spans="1:9" ht="11.25">
      <c r="A23" s="146">
        <v>1977</v>
      </c>
      <c r="B23" s="151"/>
      <c r="C23" s="33">
        <v>1981753</v>
      </c>
      <c r="D23" s="33"/>
      <c r="E23" s="156">
        <v>96833</v>
      </c>
      <c r="F23" s="147"/>
      <c r="G23" s="33">
        <f t="shared" si="0"/>
        <v>2078586</v>
      </c>
      <c r="H23" s="147"/>
      <c r="I23" s="34"/>
    </row>
    <row r="24" spans="1:9" ht="11.25">
      <c r="A24" s="148">
        <v>1978</v>
      </c>
      <c r="B24" s="152"/>
      <c r="C24" s="149">
        <v>1927577</v>
      </c>
      <c r="D24" s="149"/>
      <c r="E24" s="159">
        <v>102502</v>
      </c>
      <c r="F24" s="150"/>
      <c r="G24" s="149">
        <f t="shared" si="0"/>
        <v>2030079</v>
      </c>
      <c r="H24" s="150"/>
      <c r="I24" s="34"/>
    </row>
    <row r="25" spans="1:9" ht="11.25">
      <c r="A25" s="146">
        <v>1979</v>
      </c>
      <c r="B25" s="151"/>
      <c r="C25" s="33">
        <v>1854768</v>
      </c>
      <c r="D25" s="33"/>
      <c r="E25" s="156">
        <v>110132</v>
      </c>
      <c r="F25" s="147"/>
      <c r="G25" s="33">
        <f t="shared" si="0"/>
        <v>1964900</v>
      </c>
      <c r="H25" s="147"/>
      <c r="I25" s="34"/>
    </row>
    <row r="26" spans="1:9" ht="11.25">
      <c r="A26" s="146">
        <v>1980</v>
      </c>
      <c r="B26" s="151"/>
      <c r="C26" s="33">
        <v>1753841</v>
      </c>
      <c r="D26" s="33"/>
      <c r="E26" s="156">
        <v>110980</v>
      </c>
      <c r="F26" s="147"/>
      <c r="G26" s="33">
        <f t="shared" si="0"/>
        <v>1864821</v>
      </c>
      <c r="H26" s="147"/>
      <c r="I26" s="34"/>
    </row>
    <row r="27" spans="1:9" ht="11.25">
      <c r="A27" s="146">
        <v>1981</v>
      </c>
      <c r="B27" s="151"/>
      <c r="C27" s="33">
        <v>1706640</v>
      </c>
      <c r="D27" s="33"/>
      <c r="E27" s="156">
        <v>112929</v>
      </c>
      <c r="F27" s="147"/>
      <c r="G27" s="33">
        <f t="shared" si="0"/>
        <v>1819569</v>
      </c>
      <c r="H27" s="147"/>
      <c r="I27" s="34"/>
    </row>
    <row r="28" spans="1:9" ht="11.25">
      <c r="A28" s="146">
        <v>1982</v>
      </c>
      <c r="B28" s="151"/>
      <c r="C28" s="33">
        <v>1700053</v>
      </c>
      <c r="D28" s="33"/>
      <c r="E28" s="156">
        <v>114900</v>
      </c>
      <c r="F28" s="147"/>
      <c r="G28" s="33">
        <f t="shared" si="0"/>
        <v>1814953</v>
      </c>
      <c r="H28" s="147"/>
      <c r="I28" s="34"/>
    </row>
    <row r="29" spans="1:9" ht="11.25">
      <c r="A29" s="146">
        <v>1983</v>
      </c>
      <c r="B29" s="151"/>
      <c r="C29" s="33">
        <v>1653791</v>
      </c>
      <c r="D29" s="33"/>
      <c r="E29" s="156">
        <v>120760</v>
      </c>
      <c r="F29" s="147"/>
      <c r="G29" s="33">
        <f t="shared" si="0"/>
        <v>1774551</v>
      </c>
      <c r="H29" s="147"/>
      <c r="I29" s="34"/>
    </row>
    <row r="30" spans="1:9" ht="11.25">
      <c r="A30" s="146">
        <v>1984</v>
      </c>
      <c r="B30" s="151"/>
      <c r="C30" s="33">
        <v>1604782</v>
      </c>
      <c r="D30" s="33"/>
      <c r="E30" s="156">
        <v>124728</v>
      </c>
      <c r="F30" s="147"/>
      <c r="G30" s="33">
        <f t="shared" si="0"/>
        <v>1729510</v>
      </c>
      <c r="H30" s="147"/>
      <c r="I30" s="34"/>
    </row>
    <row r="31" spans="1:9" ht="11.25">
      <c r="A31" s="146">
        <v>1985</v>
      </c>
      <c r="B31" s="151"/>
      <c r="C31" s="33">
        <v>1539468</v>
      </c>
      <c r="D31" s="33"/>
      <c r="E31" s="156">
        <v>139232</v>
      </c>
      <c r="F31" s="147"/>
      <c r="G31" s="33">
        <f t="shared" si="0"/>
        <v>1678700</v>
      </c>
      <c r="H31" s="147"/>
      <c r="I31" s="34"/>
    </row>
    <row r="32" spans="1:9" ht="11.25">
      <c r="A32" s="146">
        <v>1986</v>
      </c>
      <c r="B32" s="151"/>
      <c r="C32" s="33">
        <v>1482246</v>
      </c>
      <c r="D32" s="33"/>
      <c r="E32" s="156">
        <v>138446</v>
      </c>
      <c r="F32" s="147"/>
      <c r="G32" s="33">
        <f t="shared" si="0"/>
        <v>1620692</v>
      </c>
      <c r="H32" s="147"/>
      <c r="I32" s="34"/>
    </row>
    <row r="33" spans="1:9" ht="11.25">
      <c r="A33" s="146">
        <v>1987</v>
      </c>
      <c r="B33" s="151"/>
      <c r="C33" s="33">
        <v>1421011</v>
      </c>
      <c r="D33" s="33"/>
      <c r="E33" s="156">
        <v>136926</v>
      </c>
      <c r="F33" s="147"/>
      <c r="G33" s="33">
        <f t="shared" si="0"/>
        <v>1557937</v>
      </c>
      <c r="H33" s="147"/>
      <c r="I33" s="34"/>
    </row>
    <row r="34" spans="1:9" ht="11.25">
      <c r="A34" s="148">
        <v>1988</v>
      </c>
      <c r="B34" s="152"/>
      <c r="C34" s="149">
        <v>1367228</v>
      </c>
      <c r="D34" s="149"/>
      <c r="E34" s="159">
        <v>132400</v>
      </c>
      <c r="F34" s="150"/>
      <c r="G34" s="149">
        <f t="shared" si="0"/>
        <v>1499628</v>
      </c>
      <c r="H34" s="150"/>
      <c r="I34" s="34"/>
    </row>
    <row r="35" spans="1:9" ht="11.25">
      <c r="A35" s="146">
        <v>1989</v>
      </c>
      <c r="B35" s="151"/>
      <c r="C35" s="33">
        <v>1298761</v>
      </c>
      <c r="D35" s="33"/>
      <c r="E35" s="156">
        <v>133309</v>
      </c>
      <c r="F35" s="147"/>
      <c r="G35" s="33">
        <f t="shared" si="0"/>
        <v>1432070</v>
      </c>
      <c r="H35" s="147"/>
      <c r="I35" s="34"/>
    </row>
    <row r="36" spans="1:9" ht="11.25">
      <c r="A36" s="146">
        <v>1990</v>
      </c>
      <c r="B36" s="151"/>
      <c r="C36" s="33">
        <v>1212922</v>
      </c>
      <c r="D36" s="33"/>
      <c r="E36" s="156">
        <v>132992</v>
      </c>
      <c r="F36" s="147"/>
      <c r="G36" s="33">
        <f t="shared" si="0"/>
        <v>1345914</v>
      </c>
      <c r="H36" s="147"/>
      <c r="I36" s="34"/>
    </row>
    <row r="37" spans="1:9" ht="11.25">
      <c r="A37" s="146">
        <v>1991</v>
      </c>
      <c r="B37" s="151"/>
      <c r="C37" s="33">
        <v>1161152</v>
      </c>
      <c r="D37" s="55"/>
      <c r="E37" s="156">
        <v>122629</v>
      </c>
      <c r="F37" s="147"/>
      <c r="G37" s="33">
        <f t="shared" si="0"/>
        <v>1283781</v>
      </c>
      <c r="H37" s="147"/>
      <c r="I37" s="34"/>
    </row>
    <row r="38" spans="1:9" ht="11.25">
      <c r="A38" s="146">
        <v>1992</v>
      </c>
      <c r="B38" s="151"/>
      <c r="C38" s="33">
        <v>1098558</v>
      </c>
      <c r="D38" s="55"/>
      <c r="E38" s="156">
        <v>113530</v>
      </c>
      <c r="F38" s="147"/>
      <c r="G38" s="33">
        <f t="shared" si="0"/>
        <v>1212088</v>
      </c>
      <c r="H38" s="147"/>
      <c r="I38" s="34"/>
    </row>
    <row r="39" spans="1:9" ht="11.25">
      <c r="A39" s="146">
        <v>1993</v>
      </c>
      <c r="B39" s="151"/>
      <c r="C39" s="33">
        <v>1061681</v>
      </c>
      <c r="D39" s="55"/>
      <c r="E39" s="156">
        <v>110542</v>
      </c>
      <c r="F39" s="147"/>
      <c r="G39" s="33">
        <f t="shared" si="0"/>
        <v>1172223</v>
      </c>
      <c r="H39" s="147"/>
      <c r="I39" s="34"/>
    </row>
    <row r="40" spans="1:9" ht="11.25">
      <c r="A40" s="146">
        <v>1994</v>
      </c>
      <c r="B40" s="151"/>
      <c r="C40" s="33">
        <v>1040914</v>
      </c>
      <c r="D40" s="55"/>
      <c r="E40" s="156">
        <v>109260</v>
      </c>
      <c r="F40" s="147"/>
      <c r="G40" s="33">
        <f t="shared" si="0"/>
        <v>1150174</v>
      </c>
      <c r="H40" s="147"/>
      <c r="I40" s="34"/>
    </row>
    <row r="41" spans="1:9" ht="11.25">
      <c r="A41" s="146">
        <v>1995</v>
      </c>
      <c r="B41" s="151"/>
      <c r="C41" s="33">
        <v>988825</v>
      </c>
      <c r="D41" s="55"/>
      <c r="E41" s="156">
        <v>104746</v>
      </c>
      <c r="F41" s="147"/>
      <c r="G41" s="33">
        <f t="shared" si="0"/>
        <v>1093571</v>
      </c>
      <c r="H41" s="147"/>
      <c r="I41" s="34"/>
    </row>
    <row r="42" spans="1:9" ht="11.25">
      <c r="A42" s="146">
        <v>1996</v>
      </c>
      <c r="B42" s="151"/>
      <c r="C42" s="33">
        <v>942581</v>
      </c>
      <c r="D42" s="55"/>
      <c r="E42" s="156">
        <v>102457</v>
      </c>
      <c r="F42" s="147"/>
      <c r="G42" s="33">
        <f t="shared" si="0"/>
        <v>1045038</v>
      </c>
      <c r="H42" s="147"/>
      <c r="I42" s="34"/>
    </row>
    <row r="43" spans="1:9" ht="11.25">
      <c r="A43" s="146">
        <v>1997</v>
      </c>
      <c r="B43" s="151"/>
      <c r="C43" s="33">
        <v>886061</v>
      </c>
      <c r="D43" s="55"/>
      <c r="E43" s="156">
        <v>102013</v>
      </c>
      <c r="F43" s="157" t="s">
        <v>322</v>
      </c>
      <c r="G43" s="33">
        <f t="shared" si="0"/>
        <v>988074</v>
      </c>
      <c r="H43" s="147"/>
      <c r="I43" s="34"/>
    </row>
    <row r="44" spans="1:9" ht="11.25">
      <c r="A44" s="148">
        <v>1998</v>
      </c>
      <c r="B44" s="152"/>
      <c r="C44" s="149">
        <v>840678</v>
      </c>
      <c r="D44" s="153"/>
      <c r="E44" s="159">
        <v>101571</v>
      </c>
      <c r="F44" s="150"/>
      <c r="G44" s="149">
        <f t="shared" si="0"/>
        <v>942249</v>
      </c>
      <c r="H44" s="150"/>
      <c r="I44" s="34"/>
    </row>
    <row r="45" spans="1:9" ht="11.25">
      <c r="A45" s="146">
        <v>1999</v>
      </c>
      <c r="B45" s="151"/>
      <c r="C45" s="33">
        <v>807831</v>
      </c>
      <c r="D45" s="55"/>
      <c r="E45" s="156">
        <v>101136</v>
      </c>
      <c r="F45" s="157" t="s">
        <v>322</v>
      </c>
      <c r="G45" s="33">
        <f t="shared" si="0"/>
        <v>908967</v>
      </c>
      <c r="H45" s="147"/>
      <c r="I45" s="34"/>
    </row>
    <row r="46" spans="1:9" ht="11.25">
      <c r="A46" s="146">
        <v>2000</v>
      </c>
      <c r="B46" s="151"/>
      <c r="C46" s="33">
        <v>765907</v>
      </c>
      <c r="D46" s="31"/>
      <c r="E46" s="156">
        <v>104389</v>
      </c>
      <c r="F46" s="151"/>
      <c r="G46" s="33">
        <f t="shared" si="0"/>
        <v>870296</v>
      </c>
      <c r="H46" s="147"/>
      <c r="I46" s="34"/>
    </row>
    <row r="47" spans="1:9" ht="14.25" customHeight="1">
      <c r="A47" s="146">
        <v>2001</v>
      </c>
      <c r="B47" s="151"/>
      <c r="C47" s="33">
        <v>723089</v>
      </c>
      <c r="D47" s="31"/>
      <c r="E47" s="156">
        <v>105000</v>
      </c>
      <c r="F47" s="157" t="s">
        <v>322</v>
      </c>
      <c r="G47" s="33">
        <f t="shared" si="0"/>
        <v>828089</v>
      </c>
      <c r="H47" s="147"/>
      <c r="I47" s="34"/>
    </row>
    <row r="48" spans="1:9" ht="14.25" customHeight="1">
      <c r="A48" s="146">
        <v>2002</v>
      </c>
      <c r="B48" s="151"/>
      <c r="C48" s="33">
        <v>668036</v>
      </c>
      <c r="D48" s="31"/>
      <c r="E48" s="156">
        <v>105355</v>
      </c>
      <c r="F48" s="157" t="s">
        <v>322</v>
      </c>
      <c r="G48" s="33">
        <f t="shared" si="0"/>
        <v>773391</v>
      </c>
      <c r="H48" s="147"/>
      <c r="I48" s="34"/>
    </row>
    <row r="49" spans="1:9" ht="12.75" customHeight="1">
      <c r="A49" s="146">
        <v>2003</v>
      </c>
      <c r="B49" s="151"/>
      <c r="C49" s="33">
        <v>634163</v>
      </c>
      <c r="D49" s="31"/>
      <c r="E49" s="156">
        <v>111248</v>
      </c>
      <c r="F49" s="158"/>
      <c r="G49" s="33">
        <f t="shared" si="0"/>
        <v>745411</v>
      </c>
      <c r="H49" s="147"/>
      <c r="I49" s="34"/>
    </row>
    <row r="50" spans="1:10" ht="11.25">
      <c r="A50" s="146">
        <v>2004</v>
      </c>
      <c r="B50" s="151"/>
      <c r="C50" s="33">
        <v>621648</v>
      </c>
      <c r="D50" s="31"/>
      <c r="E50" s="156">
        <v>111512</v>
      </c>
      <c r="F50" s="158"/>
      <c r="G50" s="33">
        <f t="shared" si="0"/>
        <v>733160</v>
      </c>
      <c r="H50" s="147"/>
      <c r="I50" s="36"/>
      <c r="J50" s="8"/>
    </row>
    <row r="51" spans="1:10" ht="11.25">
      <c r="A51" s="146">
        <v>2005</v>
      </c>
      <c r="B51" s="151"/>
      <c r="C51" s="33">
        <v>609385</v>
      </c>
      <c r="D51" s="31"/>
      <c r="E51" s="156">
        <v>112623</v>
      </c>
      <c r="F51" s="157"/>
      <c r="G51" s="33">
        <f t="shared" si="0"/>
        <v>722008</v>
      </c>
      <c r="H51" s="147"/>
      <c r="I51" s="36"/>
      <c r="J51" s="8"/>
    </row>
    <row r="52" spans="1:10" ht="11.25">
      <c r="A52" s="148">
        <v>2006</v>
      </c>
      <c r="B52" s="152"/>
      <c r="C52" s="149">
        <v>598541</v>
      </c>
      <c r="D52" s="153"/>
      <c r="E52" s="159">
        <v>111394</v>
      </c>
      <c r="F52" s="150"/>
      <c r="G52" s="149">
        <f t="shared" si="0"/>
        <v>709935</v>
      </c>
      <c r="H52" s="150"/>
      <c r="I52" s="36"/>
      <c r="J52" s="8"/>
    </row>
    <row r="53" ht="17.25" customHeight="1">
      <c r="A53" s="37" t="s">
        <v>453</v>
      </c>
    </row>
    <row r="54" spans="1:2" ht="12" customHeight="1">
      <c r="A54" s="39" t="s">
        <v>323</v>
      </c>
      <c r="B54" s="39"/>
    </row>
    <row r="55" spans="1:8" s="163" customFormat="1" ht="14.25" customHeight="1">
      <c r="A55" s="160" t="s">
        <v>467</v>
      </c>
      <c r="B55" s="161"/>
      <c r="C55" s="162"/>
      <c r="D55" s="162"/>
      <c r="E55" s="162"/>
      <c r="F55" s="162"/>
      <c r="G55" s="162"/>
      <c r="H55" s="162"/>
    </row>
  </sheetData>
  <sheetProtection/>
  <mergeCells count="8">
    <mergeCell ref="A1:I1"/>
    <mergeCell ref="A2:I2"/>
    <mergeCell ref="A4:B5"/>
    <mergeCell ref="C4:D4"/>
    <mergeCell ref="E4:F4"/>
    <mergeCell ref="G4:H5"/>
    <mergeCell ref="C5:D5"/>
    <mergeCell ref="E5:F5"/>
  </mergeCells>
  <printOptions/>
  <pageMargins left="0.787401575" right="0.787401575" top="0.984251969" bottom="0.984251969" header="0.4921259845" footer="0.4921259845"/>
  <pageSetup orientation="portrait" paperSize="9"/>
  <ignoredErrors>
    <ignoredError sqref="F43:F48" numberStoredAsText="1"/>
  </ignoredErrors>
</worksheet>
</file>

<file path=xl/worksheets/sheet20.xml><?xml version="1.0" encoding="utf-8"?>
<worksheet xmlns="http://schemas.openxmlformats.org/spreadsheetml/2006/main" xmlns:r="http://schemas.openxmlformats.org/officeDocument/2006/relationships">
  <dimension ref="A1:T259"/>
  <sheetViews>
    <sheetView zoomScalePageLayoutView="0" workbookViewId="0" topLeftCell="A1">
      <selection activeCell="A1" sqref="A1:N1"/>
    </sheetView>
  </sheetViews>
  <sheetFormatPr defaultColWidth="9.00390625" defaultRowHeight="12.75"/>
  <cols>
    <col min="1" max="1" width="26.7109375" style="8" bestFit="1" customWidth="1"/>
    <col min="2" max="3" width="9.140625" style="8" customWidth="1"/>
    <col min="4" max="4" width="11.7109375" style="8" customWidth="1"/>
    <col min="5" max="5" width="7.8515625" style="8" customWidth="1"/>
    <col min="6" max="6" width="8.421875" style="8" customWidth="1"/>
    <col min="7" max="7" width="10.421875" style="8" customWidth="1"/>
    <col min="8" max="8" width="10.00390625" style="8" customWidth="1"/>
    <col min="9" max="9" width="10.421875" style="8" customWidth="1"/>
    <col min="10" max="10" width="7.28125" style="8" customWidth="1"/>
    <col min="11" max="11" width="8.140625" style="8" customWidth="1"/>
    <col min="12" max="12" width="9.7109375" style="8" customWidth="1"/>
    <col min="13" max="13" width="10.57421875" style="8" customWidth="1"/>
    <col min="14" max="14" width="9.00390625" style="8" customWidth="1"/>
    <col min="15" max="16" width="7.28125" style="8" bestFit="1" customWidth="1"/>
    <col min="17" max="17" width="2.421875" style="8" bestFit="1" customWidth="1"/>
    <col min="18" max="16384" width="9.00390625" style="8" customWidth="1"/>
  </cols>
  <sheetData>
    <row r="1" spans="1:14" ht="11.25">
      <c r="A1" s="482" t="s">
        <v>281</v>
      </c>
      <c r="B1" s="482"/>
      <c r="C1" s="482"/>
      <c r="D1" s="482"/>
      <c r="E1" s="482"/>
      <c r="F1" s="482"/>
      <c r="G1" s="482"/>
      <c r="H1" s="482"/>
      <c r="I1" s="482"/>
      <c r="J1" s="482"/>
      <c r="K1" s="482"/>
      <c r="L1" s="482"/>
      <c r="M1" s="482"/>
      <c r="N1" s="482"/>
    </row>
    <row r="2" spans="1:20" s="31" customFormat="1" ht="11.25">
      <c r="A2" s="624"/>
      <c r="B2" s="625"/>
      <c r="C2" s="625"/>
      <c r="D2" s="625"/>
      <c r="E2" s="625"/>
      <c r="F2" s="625"/>
      <c r="G2" s="625"/>
      <c r="H2" s="625"/>
      <c r="I2" s="625"/>
      <c r="J2" s="625"/>
      <c r="K2" s="625"/>
      <c r="L2" s="625"/>
      <c r="M2" s="625"/>
      <c r="N2" s="625"/>
      <c r="O2" s="625"/>
      <c r="P2" s="625"/>
      <c r="Q2" s="625"/>
      <c r="R2" s="625"/>
      <c r="S2" s="625"/>
      <c r="T2" s="625"/>
    </row>
    <row r="3" spans="1:14" ht="11.25">
      <c r="A3" s="634" t="s">
        <v>456</v>
      </c>
      <c r="B3" s="634"/>
      <c r="C3" s="634"/>
      <c r="D3" s="634"/>
      <c r="E3" s="634"/>
      <c r="F3" s="634"/>
      <c r="G3" s="634"/>
      <c r="H3" s="634"/>
      <c r="I3" s="634"/>
      <c r="J3" s="634"/>
      <c r="K3" s="634"/>
      <c r="L3" s="634"/>
      <c r="M3" s="634"/>
      <c r="N3" s="634"/>
    </row>
    <row r="4" spans="9:14" ht="11.25">
      <c r="I4" s="9"/>
      <c r="N4" s="76"/>
    </row>
    <row r="5" spans="2:14" ht="15" customHeight="1">
      <c r="B5" s="628" t="s">
        <v>50</v>
      </c>
      <c r="C5" s="630" t="s">
        <v>51</v>
      </c>
      <c r="D5" s="630" t="s">
        <v>52</v>
      </c>
      <c r="E5" s="628" t="s">
        <v>53</v>
      </c>
      <c r="F5" s="628" t="s">
        <v>54</v>
      </c>
      <c r="G5" s="628" t="s">
        <v>55</v>
      </c>
      <c r="H5" s="608" t="s">
        <v>418</v>
      </c>
      <c r="I5" s="608" t="s">
        <v>419</v>
      </c>
      <c r="J5" s="628" t="s">
        <v>56</v>
      </c>
      <c r="K5" s="628" t="s">
        <v>57</v>
      </c>
      <c r="L5" s="608" t="s">
        <v>420</v>
      </c>
      <c r="M5" s="628" t="s">
        <v>58</v>
      </c>
      <c r="N5" s="628" t="s">
        <v>59</v>
      </c>
    </row>
    <row r="6" spans="2:14" ht="23.25" customHeight="1">
      <c r="B6" s="629"/>
      <c r="C6" s="631" t="s">
        <v>60</v>
      </c>
      <c r="D6" s="631" t="s">
        <v>60</v>
      </c>
      <c r="E6" s="629"/>
      <c r="F6" s="629"/>
      <c r="G6" s="629"/>
      <c r="H6" s="632"/>
      <c r="I6" s="632"/>
      <c r="J6" s="629"/>
      <c r="K6" s="629"/>
      <c r="L6" s="632"/>
      <c r="M6" s="629"/>
      <c r="N6" s="629"/>
    </row>
    <row r="7" spans="1:14" ht="11.25">
      <c r="A7" s="8" t="s">
        <v>81</v>
      </c>
      <c r="B7" s="8">
        <v>0</v>
      </c>
      <c r="C7" s="8">
        <v>0</v>
      </c>
      <c r="D7" s="8">
        <v>0</v>
      </c>
      <c r="E7" s="8">
        <v>3</v>
      </c>
      <c r="F7" s="8">
        <v>0</v>
      </c>
      <c r="G7" s="8">
        <v>0</v>
      </c>
      <c r="H7" s="8">
        <v>2</v>
      </c>
      <c r="I7" s="8">
        <v>0</v>
      </c>
      <c r="J7" s="8">
        <v>0</v>
      </c>
      <c r="K7" s="8">
        <v>0</v>
      </c>
      <c r="L7" s="8">
        <v>2</v>
      </c>
      <c r="M7" s="8">
        <v>1</v>
      </c>
      <c r="N7" s="8">
        <v>8</v>
      </c>
    </row>
    <row r="8" spans="1:14" ht="11.25">
      <c r="A8" s="8" t="s">
        <v>82</v>
      </c>
      <c r="B8" s="8">
        <v>928</v>
      </c>
      <c r="C8" s="8">
        <v>0</v>
      </c>
      <c r="D8" s="8">
        <v>0</v>
      </c>
      <c r="E8" s="8">
        <v>7472</v>
      </c>
      <c r="F8" s="8">
        <v>21</v>
      </c>
      <c r="G8" s="8">
        <v>4</v>
      </c>
      <c r="H8" s="8">
        <v>214</v>
      </c>
      <c r="I8" s="8">
        <v>156</v>
      </c>
      <c r="J8" s="8">
        <v>0</v>
      </c>
      <c r="K8" s="8">
        <v>654</v>
      </c>
      <c r="L8" s="8">
        <v>0</v>
      </c>
      <c r="M8" s="8">
        <v>115</v>
      </c>
      <c r="N8" s="8">
        <v>9564</v>
      </c>
    </row>
    <row r="9" spans="1:14" ht="11.25">
      <c r="A9" s="149" t="s">
        <v>83</v>
      </c>
      <c r="B9" s="149">
        <v>13735</v>
      </c>
      <c r="C9" s="149">
        <v>0</v>
      </c>
      <c r="D9" s="149">
        <v>0</v>
      </c>
      <c r="E9" s="149">
        <v>0</v>
      </c>
      <c r="F9" s="149">
        <v>0</v>
      </c>
      <c r="G9" s="149">
        <v>0</v>
      </c>
      <c r="H9" s="149">
        <v>6</v>
      </c>
      <c r="I9" s="149">
        <v>3</v>
      </c>
      <c r="J9" s="149">
        <v>1</v>
      </c>
      <c r="K9" s="149">
        <v>2</v>
      </c>
      <c r="L9" s="149">
        <v>11</v>
      </c>
      <c r="M9" s="149">
        <v>0</v>
      </c>
      <c r="N9" s="149">
        <v>13758</v>
      </c>
    </row>
    <row r="10" spans="1:14" ht="11.25">
      <c r="A10" s="8" t="s">
        <v>2</v>
      </c>
      <c r="B10" s="8">
        <f>SUM(B7:B9)</f>
        <v>14663</v>
      </c>
      <c r="C10" s="8">
        <v>0</v>
      </c>
      <c r="D10" s="8">
        <f aca="true" t="shared" si="0" ref="D10:N10">SUM(D7:D9)</f>
        <v>0</v>
      </c>
      <c r="E10" s="8">
        <f t="shared" si="0"/>
        <v>7475</v>
      </c>
      <c r="F10" s="8">
        <f t="shared" si="0"/>
        <v>21</v>
      </c>
      <c r="G10" s="8">
        <f t="shared" si="0"/>
        <v>4</v>
      </c>
      <c r="H10" s="8">
        <f t="shared" si="0"/>
        <v>222</v>
      </c>
      <c r="I10" s="8">
        <f t="shared" si="0"/>
        <v>159</v>
      </c>
      <c r="J10" s="8">
        <f t="shared" si="0"/>
        <v>1</v>
      </c>
      <c r="K10" s="8">
        <f t="shared" si="0"/>
        <v>656</v>
      </c>
      <c r="L10" s="8">
        <f t="shared" si="0"/>
        <v>13</v>
      </c>
      <c r="M10" s="8">
        <f t="shared" si="0"/>
        <v>116</v>
      </c>
      <c r="N10" s="8">
        <f t="shared" si="0"/>
        <v>23330</v>
      </c>
    </row>
    <row r="12" spans="1:14" ht="11.25">
      <c r="A12" s="634" t="s">
        <v>84</v>
      </c>
      <c r="B12" s="634"/>
      <c r="C12" s="634"/>
      <c r="D12" s="634"/>
      <c r="E12" s="634"/>
      <c r="F12" s="634"/>
      <c r="G12" s="634"/>
      <c r="H12" s="634"/>
      <c r="I12" s="634"/>
      <c r="J12" s="634"/>
      <c r="K12" s="634"/>
      <c r="L12" s="634"/>
      <c r="M12" s="634"/>
      <c r="N12" s="634"/>
    </row>
    <row r="13" ht="11.25">
      <c r="N13" s="76"/>
    </row>
    <row r="14" spans="2:14" ht="14.25" customHeight="1">
      <c r="B14" s="628" t="s">
        <v>50</v>
      </c>
      <c r="C14" s="630" t="s">
        <v>51</v>
      </c>
      <c r="D14" s="630" t="s">
        <v>52</v>
      </c>
      <c r="E14" s="628" t="s">
        <v>53</v>
      </c>
      <c r="F14" s="628" t="s">
        <v>54</v>
      </c>
      <c r="G14" s="628" t="s">
        <v>55</v>
      </c>
      <c r="H14" s="608" t="s">
        <v>418</v>
      </c>
      <c r="I14" s="608" t="s">
        <v>419</v>
      </c>
      <c r="J14" s="628" t="s">
        <v>56</v>
      </c>
      <c r="K14" s="628" t="s">
        <v>57</v>
      </c>
      <c r="L14" s="608" t="s">
        <v>420</v>
      </c>
      <c r="M14" s="628" t="s">
        <v>58</v>
      </c>
      <c r="N14" s="628" t="s">
        <v>59</v>
      </c>
    </row>
    <row r="15" spans="2:14" ht="23.25" customHeight="1">
      <c r="B15" s="629"/>
      <c r="C15" s="631" t="s">
        <v>60</v>
      </c>
      <c r="D15" s="631" t="s">
        <v>60</v>
      </c>
      <c r="E15" s="629"/>
      <c r="F15" s="629"/>
      <c r="G15" s="629"/>
      <c r="H15" s="632"/>
      <c r="I15" s="632"/>
      <c r="J15" s="629"/>
      <c r="K15" s="629"/>
      <c r="L15" s="632"/>
      <c r="M15" s="629"/>
      <c r="N15" s="629"/>
    </row>
    <row r="16" spans="1:14" ht="11.25">
      <c r="A16" s="8" t="s">
        <v>85</v>
      </c>
      <c r="B16" s="8">
        <v>15672</v>
      </c>
      <c r="C16" s="8">
        <v>78</v>
      </c>
      <c r="D16" s="8">
        <v>4</v>
      </c>
      <c r="E16" s="8">
        <v>3476</v>
      </c>
      <c r="F16" s="8">
        <v>8</v>
      </c>
      <c r="G16" s="8">
        <v>1</v>
      </c>
      <c r="H16" s="8">
        <v>341</v>
      </c>
      <c r="I16" s="8">
        <v>124</v>
      </c>
      <c r="J16" s="8">
        <v>2</v>
      </c>
      <c r="K16" s="8">
        <v>5</v>
      </c>
      <c r="L16" s="8">
        <v>2</v>
      </c>
      <c r="M16" s="8">
        <v>362</v>
      </c>
      <c r="N16" s="8">
        <v>20075</v>
      </c>
    </row>
    <row r="17" spans="1:14" ht="11.25">
      <c r="A17" s="8" t="s">
        <v>86</v>
      </c>
      <c r="B17" s="8">
        <v>3449</v>
      </c>
      <c r="C17" s="8">
        <v>233</v>
      </c>
      <c r="D17" s="8">
        <v>55</v>
      </c>
      <c r="E17" s="8">
        <v>1401</v>
      </c>
      <c r="F17" s="8">
        <v>4</v>
      </c>
      <c r="G17" s="8">
        <v>2</v>
      </c>
      <c r="H17" s="8">
        <v>91</v>
      </c>
      <c r="I17" s="8">
        <v>37</v>
      </c>
      <c r="J17" s="8">
        <v>10</v>
      </c>
      <c r="K17" s="8">
        <v>0</v>
      </c>
      <c r="L17" s="8">
        <v>4</v>
      </c>
      <c r="M17" s="8">
        <v>74</v>
      </c>
      <c r="N17" s="8">
        <v>5360</v>
      </c>
    </row>
    <row r="18" spans="1:14" ht="11.25">
      <c r="A18" s="8" t="s">
        <v>87</v>
      </c>
      <c r="B18" s="8">
        <v>3093</v>
      </c>
      <c r="C18" s="8">
        <v>173</v>
      </c>
      <c r="D18" s="8">
        <v>23</v>
      </c>
      <c r="E18" s="8">
        <v>1094</v>
      </c>
      <c r="F18" s="8">
        <v>1</v>
      </c>
      <c r="G18" s="8">
        <v>1</v>
      </c>
      <c r="H18" s="8">
        <v>84</v>
      </c>
      <c r="I18" s="8">
        <v>24</v>
      </c>
      <c r="J18" s="8">
        <v>5</v>
      </c>
      <c r="K18" s="8">
        <v>0</v>
      </c>
      <c r="L18" s="8">
        <v>1</v>
      </c>
      <c r="M18" s="8">
        <v>52</v>
      </c>
      <c r="N18" s="8">
        <v>4551</v>
      </c>
    </row>
    <row r="19" spans="1:14" ht="11.25">
      <c r="A19" s="8" t="s">
        <v>88</v>
      </c>
      <c r="B19" s="8">
        <v>3315</v>
      </c>
      <c r="C19" s="8">
        <v>103</v>
      </c>
      <c r="D19" s="8">
        <v>20</v>
      </c>
      <c r="E19" s="8">
        <v>1292</v>
      </c>
      <c r="F19" s="8">
        <v>5</v>
      </c>
      <c r="G19" s="8">
        <v>1</v>
      </c>
      <c r="H19" s="8">
        <v>104</v>
      </c>
      <c r="I19" s="8">
        <v>22</v>
      </c>
      <c r="J19" s="8">
        <v>7</v>
      </c>
      <c r="K19" s="8">
        <v>1</v>
      </c>
      <c r="L19" s="8">
        <v>1</v>
      </c>
      <c r="M19" s="8">
        <v>141</v>
      </c>
      <c r="N19" s="8">
        <v>5012</v>
      </c>
    </row>
    <row r="20" spans="1:14" ht="11.25">
      <c r="A20" s="8" t="s">
        <v>89</v>
      </c>
      <c r="B20" s="8">
        <v>5653</v>
      </c>
      <c r="C20" s="8">
        <v>52</v>
      </c>
      <c r="D20" s="8">
        <v>3</v>
      </c>
      <c r="E20" s="8">
        <v>1735</v>
      </c>
      <c r="F20" s="8">
        <v>6</v>
      </c>
      <c r="G20" s="8">
        <v>0</v>
      </c>
      <c r="H20" s="8">
        <v>102</v>
      </c>
      <c r="I20" s="8">
        <v>36</v>
      </c>
      <c r="J20" s="8">
        <v>4</v>
      </c>
      <c r="K20" s="8">
        <v>3</v>
      </c>
      <c r="L20" s="8">
        <v>0</v>
      </c>
      <c r="M20" s="8">
        <v>77</v>
      </c>
      <c r="N20" s="8">
        <v>7671</v>
      </c>
    </row>
    <row r="21" spans="1:14" ht="11.25">
      <c r="A21" s="8" t="s">
        <v>90</v>
      </c>
      <c r="B21" s="8">
        <v>8060</v>
      </c>
      <c r="C21" s="8">
        <v>27</v>
      </c>
      <c r="D21" s="8">
        <v>3</v>
      </c>
      <c r="E21" s="8">
        <v>2848</v>
      </c>
      <c r="F21" s="8">
        <v>8</v>
      </c>
      <c r="G21" s="8">
        <v>1</v>
      </c>
      <c r="H21" s="8">
        <v>130</v>
      </c>
      <c r="I21" s="8">
        <v>36</v>
      </c>
      <c r="J21" s="8">
        <v>2</v>
      </c>
      <c r="K21" s="8">
        <v>2</v>
      </c>
      <c r="L21" s="8">
        <v>7</v>
      </c>
      <c r="M21" s="8">
        <v>7</v>
      </c>
      <c r="N21" s="8">
        <v>11131</v>
      </c>
    </row>
    <row r="22" spans="1:14" ht="11.25">
      <c r="A22" s="8" t="s">
        <v>91</v>
      </c>
      <c r="B22" s="8">
        <v>5614</v>
      </c>
      <c r="C22" s="8">
        <v>46</v>
      </c>
      <c r="D22" s="8">
        <v>4</v>
      </c>
      <c r="E22" s="8">
        <v>1912</v>
      </c>
      <c r="F22" s="8">
        <v>6</v>
      </c>
      <c r="G22" s="8">
        <v>2</v>
      </c>
      <c r="H22" s="8">
        <v>130</v>
      </c>
      <c r="I22" s="8">
        <v>36</v>
      </c>
      <c r="J22" s="8">
        <v>6</v>
      </c>
      <c r="K22" s="8">
        <v>4</v>
      </c>
      <c r="L22" s="8">
        <v>1</v>
      </c>
      <c r="M22" s="8">
        <v>194</v>
      </c>
      <c r="N22" s="8">
        <v>7955</v>
      </c>
    </row>
    <row r="23" spans="1:14" ht="11.25">
      <c r="A23" s="149" t="s">
        <v>92</v>
      </c>
      <c r="B23" s="149">
        <v>3978</v>
      </c>
      <c r="C23" s="149">
        <v>116</v>
      </c>
      <c r="D23" s="149">
        <v>13</v>
      </c>
      <c r="E23" s="149">
        <v>2151</v>
      </c>
      <c r="F23" s="149">
        <v>6</v>
      </c>
      <c r="G23" s="149">
        <v>0</v>
      </c>
      <c r="H23" s="149">
        <v>83</v>
      </c>
      <c r="I23" s="149">
        <v>23</v>
      </c>
      <c r="J23" s="149">
        <v>2</v>
      </c>
      <c r="K23" s="149">
        <v>3</v>
      </c>
      <c r="L23" s="149">
        <v>7</v>
      </c>
      <c r="M23" s="149">
        <v>60</v>
      </c>
      <c r="N23" s="149">
        <v>6442</v>
      </c>
    </row>
    <row r="24" spans="1:14" ht="11.25">
      <c r="A24" s="8" t="s">
        <v>2</v>
      </c>
      <c r="B24" s="8">
        <f aca="true" t="shared" si="1" ref="B24:N24">SUM(B16:B23)</f>
        <v>48834</v>
      </c>
      <c r="C24" s="8">
        <f t="shared" si="1"/>
        <v>828</v>
      </c>
      <c r="D24" s="8">
        <f t="shared" si="1"/>
        <v>125</v>
      </c>
      <c r="E24" s="8">
        <f t="shared" si="1"/>
        <v>15909</v>
      </c>
      <c r="F24" s="8">
        <f t="shared" si="1"/>
        <v>44</v>
      </c>
      <c r="G24" s="8">
        <f t="shared" si="1"/>
        <v>8</v>
      </c>
      <c r="H24" s="8">
        <f t="shared" si="1"/>
        <v>1065</v>
      </c>
      <c r="I24" s="8">
        <f t="shared" si="1"/>
        <v>338</v>
      </c>
      <c r="J24" s="8">
        <f t="shared" si="1"/>
        <v>38</v>
      </c>
      <c r="K24" s="8">
        <f t="shared" si="1"/>
        <v>18</v>
      </c>
      <c r="L24" s="8">
        <f t="shared" si="1"/>
        <v>23</v>
      </c>
      <c r="M24" s="8">
        <f t="shared" si="1"/>
        <v>967</v>
      </c>
      <c r="N24" s="8">
        <f t="shared" si="1"/>
        <v>68197</v>
      </c>
    </row>
    <row r="26" spans="1:14" ht="11.25">
      <c r="A26" s="634" t="s">
        <v>93</v>
      </c>
      <c r="B26" s="634"/>
      <c r="C26" s="634"/>
      <c r="D26" s="634"/>
      <c r="E26" s="634"/>
      <c r="F26" s="634"/>
      <c r="G26" s="634"/>
      <c r="H26" s="634"/>
      <c r="I26" s="634"/>
      <c r="J26" s="634"/>
      <c r="K26" s="634"/>
      <c r="L26" s="634"/>
      <c r="M26" s="634"/>
      <c r="N26" s="634"/>
    </row>
    <row r="27" ht="11.25">
      <c r="N27" s="76"/>
    </row>
    <row r="28" spans="2:14" ht="14.25" customHeight="1">
      <c r="B28" s="628" t="s">
        <v>50</v>
      </c>
      <c r="C28" s="630" t="s">
        <v>51</v>
      </c>
      <c r="D28" s="630" t="s">
        <v>52</v>
      </c>
      <c r="E28" s="628" t="s">
        <v>53</v>
      </c>
      <c r="F28" s="628" t="s">
        <v>54</v>
      </c>
      <c r="G28" s="628" t="s">
        <v>55</v>
      </c>
      <c r="H28" s="608" t="s">
        <v>418</v>
      </c>
      <c r="I28" s="608" t="s">
        <v>419</v>
      </c>
      <c r="J28" s="628" t="s">
        <v>56</v>
      </c>
      <c r="K28" s="628" t="s">
        <v>57</v>
      </c>
      <c r="L28" s="608" t="s">
        <v>420</v>
      </c>
      <c r="M28" s="628" t="s">
        <v>58</v>
      </c>
      <c r="N28" s="628" t="s">
        <v>59</v>
      </c>
    </row>
    <row r="29" spans="2:14" ht="21.75" customHeight="1">
      <c r="B29" s="629"/>
      <c r="C29" s="631" t="s">
        <v>60</v>
      </c>
      <c r="D29" s="631" t="s">
        <v>60</v>
      </c>
      <c r="E29" s="629"/>
      <c r="F29" s="629"/>
      <c r="G29" s="629"/>
      <c r="H29" s="632"/>
      <c r="I29" s="632"/>
      <c r="J29" s="629"/>
      <c r="K29" s="629"/>
      <c r="L29" s="632"/>
      <c r="M29" s="629"/>
      <c r="N29" s="629"/>
    </row>
    <row r="30" spans="1:14" ht="11.25">
      <c r="A30" s="8" t="s">
        <v>94</v>
      </c>
      <c r="B30" s="8">
        <v>1366</v>
      </c>
      <c r="C30" s="8">
        <v>72</v>
      </c>
      <c r="D30" s="8">
        <v>89</v>
      </c>
      <c r="E30" s="8">
        <v>174</v>
      </c>
      <c r="F30" s="8">
        <v>2</v>
      </c>
      <c r="G30" s="8">
        <v>0</v>
      </c>
      <c r="H30" s="8">
        <v>33</v>
      </c>
      <c r="I30" s="8">
        <v>31</v>
      </c>
      <c r="J30" s="8">
        <v>10</v>
      </c>
      <c r="K30" s="8">
        <v>0</v>
      </c>
      <c r="L30" s="8">
        <v>1</v>
      </c>
      <c r="M30" s="8">
        <v>7</v>
      </c>
      <c r="N30" s="8">
        <v>1785</v>
      </c>
    </row>
    <row r="31" spans="1:14" ht="11.25">
      <c r="A31" s="8" t="s">
        <v>95</v>
      </c>
      <c r="B31" s="8">
        <v>1240</v>
      </c>
      <c r="C31" s="8">
        <v>103</v>
      </c>
      <c r="D31" s="8">
        <v>69</v>
      </c>
      <c r="E31" s="8">
        <v>327</v>
      </c>
      <c r="F31" s="8">
        <v>1</v>
      </c>
      <c r="G31" s="8">
        <v>0</v>
      </c>
      <c r="H31" s="8">
        <v>20</v>
      </c>
      <c r="I31" s="8">
        <v>19</v>
      </c>
      <c r="J31" s="8">
        <v>2</v>
      </c>
      <c r="K31" s="8">
        <v>0</v>
      </c>
      <c r="L31" s="8">
        <v>1</v>
      </c>
      <c r="M31" s="8">
        <v>70</v>
      </c>
      <c r="N31" s="8">
        <v>1852</v>
      </c>
    </row>
    <row r="32" spans="1:14" ht="11.25">
      <c r="A32" s="8" t="s">
        <v>96</v>
      </c>
      <c r="B32" s="8">
        <v>2124</v>
      </c>
      <c r="C32" s="8">
        <v>203</v>
      </c>
      <c r="D32" s="8">
        <v>86</v>
      </c>
      <c r="E32" s="8">
        <v>366</v>
      </c>
      <c r="F32" s="8">
        <v>1</v>
      </c>
      <c r="G32" s="8">
        <v>1</v>
      </c>
      <c r="H32" s="8">
        <v>74</v>
      </c>
      <c r="I32" s="8">
        <v>30</v>
      </c>
      <c r="J32" s="8">
        <v>11</v>
      </c>
      <c r="K32" s="8">
        <v>0</v>
      </c>
      <c r="L32" s="8">
        <v>0</v>
      </c>
      <c r="M32" s="8">
        <v>67</v>
      </c>
      <c r="N32" s="8">
        <v>2963</v>
      </c>
    </row>
    <row r="33" spans="1:14" ht="11.25">
      <c r="A33" s="149" t="s">
        <v>97</v>
      </c>
      <c r="B33" s="149">
        <v>943</v>
      </c>
      <c r="C33" s="149">
        <v>43</v>
      </c>
      <c r="D33" s="149">
        <v>183</v>
      </c>
      <c r="E33" s="149">
        <v>126</v>
      </c>
      <c r="F33" s="149">
        <v>2</v>
      </c>
      <c r="G33" s="149">
        <v>0</v>
      </c>
      <c r="H33" s="149">
        <v>25</v>
      </c>
      <c r="I33" s="149">
        <v>33</v>
      </c>
      <c r="J33" s="149">
        <v>6</v>
      </c>
      <c r="K33" s="149">
        <v>0</v>
      </c>
      <c r="L33" s="149">
        <v>0</v>
      </c>
      <c r="M33" s="149">
        <v>18</v>
      </c>
      <c r="N33" s="149">
        <v>1379</v>
      </c>
    </row>
    <row r="34" spans="1:14" ht="11.25">
      <c r="A34" s="8" t="s">
        <v>2</v>
      </c>
      <c r="B34" s="8">
        <f aca="true" t="shared" si="2" ref="B34:N34">SUM(B30:B33)</f>
        <v>5673</v>
      </c>
      <c r="C34" s="8">
        <f t="shared" si="2"/>
        <v>421</v>
      </c>
      <c r="D34" s="8">
        <f t="shared" si="2"/>
        <v>427</v>
      </c>
      <c r="E34" s="8">
        <f t="shared" si="2"/>
        <v>993</v>
      </c>
      <c r="F34" s="8">
        <f t="shared" si="2"/>
        <v>6</v>
      </c>
      <c r="G34" s="8">
        <f t="shared" si="2"/>
        <v>1</v>
      </c>
      <c r="H34" s="8">
        <f t="shared" si="2"/>
        <v>152</v>
      </c>
      <c r="I34" s="8">
        <f t="shared" si="2"/>
        <v>113</v>
      </c>
      <c r="J34" s="8">
        <f t="shared" si="2"/>
        <v>29</v>
      </c>
      <c r="K34" s="8">
        <f t="shared" si="2"/>
        <v>0</v>
      </c>
      <c r="L34" s="8">
        <f t="shared" si="2"/>
        <v>2</v>
      </c>
      <c r="M34" s="8">
        <f t="shared" si="2"/>
        <v>162</v>
      </c>
      <c r="N34" s="8">
        <f t="shared" si="2"/>
        <v>7979</v>
      </c>
    </row>
    <row r="36" spans="1:14" ht="46.5" customHeight="1">
      <c r="A36" s="639" t="s">
        <v>442</v>
      </c>
      <c r="B36" s="640"/>
      <c r="C36" s="640"/>
      <c r="D36" s="640"/>
      <c r="E36" s="640"/>
      <c r="F36" s="640"/>
      <c r="G36" s="640"/>
      <c r="H36" s="640"/>
      <c r="I36" s="640"/>
      <c r="J36" s="640"/>
      <c r="K36" s="640"/>
      <c r="L36" s="640"/>
      <c r="M36" s="640"/>
      <c r="N36" s="640"/>
    </row>
    <row r="38" spans="1:14" ht="11.25">
      <c r="A38" s="482" t="s">
        <v>282</v>
      </c>
      <c r="B38" s="482"/>
      <c r="C38" s="482"/>
      <c r="D38" s="482"/>
      <c r="E38" s="482"/>
      <c r="F38" s="482"/>
      <c r="G38" s="482"/>
      <c r="H38" s="482"/>
      <c r="I38" s="482"/>
      <c r="J38" s="482"/>
      <c r="K38" s="482"/>
      <c r="L38" s="482"/>
      <c r="M38" s="482"/>
      <c r="N38" s="482"/>
    </row>
    <row r="39" spans="1:20" s="31" customFormat="1" ht="15.75" customHeight="1">
      <c r="A39" s="624"/>
      <c r="B39" s="625"/>
      <c r="C39" s="625"/>
      <c r="D39" s="625"/>
      <c r="E39" s="625"/>
      <c r="F39" s="625"/>
      <c r="G39" s="625"/>
      <c r="H39" s="625"/>
      <c r="I39" s="625"/>
      <c r="J39" s="625"/>
      <c r="K39" s="625"/>
      <c r="L39" s="625"/>
      <c r="M39" s="625"/>
      <c r="N39" s="625"/>
      <c r="O39" s="625"/>
      <c r="P39" s="625"/>
      <c r="Q39" s="625"/>
      <c r="R39" s="625"/>
      <c r="S39" s="625"/>
      <c r="T39" s="625"/>
    </row>
    <row r="40" spans="1:14" ht="11.25">
      <c r="A40" s="634" t="s">
        <v>98</v>
      </c>
      <c r="B40" s="634"/>
      <c r="C40" s="634"/>
      <c r="D40" s="634"/>
      <c r="E40" s="634"/>
      <c r="F40" s="634"/>
      <c r="G40" s="634"/>
      <c r="H40" s="634"/>
      <c r="I40" s="634"/>
      <c r="J40" s="634"/>
      <c r="K40" s="634"/>
      <c r="L40" s="634"/>
      <c r="M40" s="634"/>
      <c r="N40" s="634"/>
    </row>
    <row r="41" ht="11.25">
      <c r="N41" s="76"/>
    </row>
    <row r="42" spans="2:14" ht="14.25" customHeight="1">
      <c r="B42" s="628" t="s">
        <v>50</v>
      </c>
      <c r="C42" s="630" t="s">
        <v>51</v>
      </c>
      <c r="D42" s="630" t="s">
        <v>52</v>
      </c>
      <c r="E42" s="628" t="s">
        <v>53</v>
      </c>
      <c r="F42" s="628" t="s">
        <v>54</v>
      </c>
      <c r="G42" s="628" t="s">
        <v>55</v>
      </c>
      <c r="H42" s="608" t="s">
        <v>418</v>
      </c>
      <c r="I42" s="608" t="s">
        <v>419</v>
      </c>
      <c r="J42" s="628" t="s">
        <v>56</v>
      </c>
      <c r="K42" s="628" t="s">
        <v>57</v>
      </c>
      <c r="L42" s="608" t="s">
        <v>420</v>
      </c>
      <c r="M42" s="628" t="s">
        <v>58</v>
      </c>
      <c r="N42" s="628" t="s">
        <v>59</v>
      </c>
    </row>
    <row r="43" spans="2:14" ht="20.25" customHeight="1">
      <c r="B43" s="629"/>
      <c r="C43" s="631" t="s">
        <v>60</v>
      </c>
      <c r="D43" s="631" t="s">
        <v>60</v>
      </c>
      <c r="E43" s="629"/>
      <c r="F43" s="629"/>
      <c r="G43" s="629"/>
      <c r="H43" s="632"/>
      <c r="I43" s="632"/>
      <c r="J43" s="629"/>
      <c r="K43" s="629"/>
      <c r="L43" s="632"/>
      <c r="M43" s="629"/>
      <c r="N43" s="629"/>
    </row>
    <row r="44" spans="1:14" ht="11.25">
      <c r="A44" s="8" t="s">
        <v>99</v>
      </c>
      <c r="B44" s="8">
        <v>2536</v>
      </c>
      <c r="C44" s="8">
        <v>406</v>
      </c>
      <c r="D44" s="8">
        <v>134</v>
      </c>
      <c r="E44" s="8">
        <v>465</v>
      </c>
      <c r="F44" s="8">
        <v>3</v>
      </c>
      <c r="G44" s="8">
        <v>2</v>
      </c>
      <c r="H44" s="8">
        <v>58</v>
      </c>
      <c r="I44" s="8">
        <v>43</v>
      </c>
      <c r="J44" s="8">
        <v>10</v>
      </c>
      <c r="K44" s="8">
        <v>0</v>
      </c>
      <c r="L44" s="8">
        <v>2</v>
      </c>
      <c r="M44" s="8">
        <v>14</v>
      </c>
      <c r="N44" s="8">
        <v>3673</v>
      </c>
    </row>
    <row r="45" spans="1:14" ht="11.25">
      <c r="A45" s="8" t="s">
        <v>100</v>
      </c>
      <c r="B45" s="8">
        <v>2812</v>
      </c>
      <c r="C45" s="8">
        <v>338</v>
      </c>
      <c r="D45" s="8">
        <v>74</v>
      </c>
      <c r="E45" s="8">
        <v>629</v>
      </c>
      <c r="F45" s="8">
        <v>3</v>
      </c>
      <c r="G45" s="8">
        <v>1</v>
      </c>
      <c r="H45" s="8">
        <v>85</v>
      </c>
      <c r="I45" s="8">
        <v>30</v>
      </c>
      <c r="J45" s="8">
        <v>4</v>
      </c>
      <c r="K45" s="8">
        <v>1</v>
      </c>
      <c r="L45" s="8">
        <v>0</v>
      </c>
      <c r="M45" s="8">
        <v>32</v>
      </c>
      <c r="N45" s="8">
        <v>4009</v>
      </c>
    </row>
    <row r="46" spans="1:14" ht="11.25">
      <c r="A46" s="149" t="s">
        <v>101</v>
      </c>
      <c r="B46" s="149">
        <v>2973</v>
      </c>
      <c r="C46" s="149">
        <v>333</v>
      </c>
      <c r="D46" s="149">
        <v>200</v>
      </c>
      <c r="E46" s="149">
        <v>487</v>
      </c>
      <c r="F46" s="149">
        <v>1</v>
      </c>
      <c r="G46" s="149">
        <v>0</v>
      </c>
      <c r="H46" s="149">
        <v>133</v>
      </c>
      <c r="I46" s="149">
        <v>55</v>
      </c>
      <c r="J46" s="149">
        <v>10</v>
      </c>
      <c r="K46" s="149">
        <v>1</v>
      </c>
      <c r="L46" s="149">
        <v>0</v>
      </c>
      <c r="M46" s="149">
        <v>12</v>
      </c>
      <c r="N46" s="149">
        <v>4205</v>
      </c>
    </row>
    <row r="47" spans="1:14" ht="11.25">
      <c r="A47" s="8" t="s">
        <v>2</v>
      </c>
      <c r="B47" s="8">
        <f aca="true" t="shared" si="3" ref="B47:N47">SUM(B44:B46)</f>
        <v>8321</v>
      </c>
      <c r="C47" s="8">
        <f t="shared" si="3"/>
        <v>1077</v>
      </c>
      <c r="D47" s="8">
        <f t="shared" si="3"/>
        <v>408</v>
      </c>
      <c r="E47" s="8">
        <f t="shared" si="3"/>
        <v>1581</v>
      </c>
      <c r="F47" s="8">
        <f t="shared" si="3"/>
        <v>7</v>
      </c>
      <c r="G47" s="8">
        <f t="shared" si="3"/>
        <v>3</v>
      </c>
      <c r="H47" s="8">
        <f t="shared" si="3"/>
        <v>276</v>
      </c>
      <c r="I47" s="8">
        <f t="shared" si="3"/>
        <v>128</v>
      </c>
      <c r="J47" s="8">
        <f t="shared" si="3"/>
        <v>24</v>
      </c>
      <c r="K47" s="8">
        <f t="shared" si="3"/>
        <v>2</v>
      </c>
      <c r="L47" s="8">
        <f t="shared" si="3"/>
        <v>2</v>
      </c>
      <c r="M47" s="8">
        <f t="shared" si="3"/>
        <v>58</v>
      </c>
      <c r="N47" s="8">
        <f t="shared" si="3"/>
        <v>11887</v>
      </c>
    </row>
    <row r="49" spans="1:14" ht="11.25">
      <c r="A49" s="634" t="s">
        <v>102</v>
      </c>
      <c r="B49" s="634"/>
      <c r="C49" s="634"/>
      <c r="D49" s="634"/>
      <c r="E49" s="634"/>
      <c r="F49" s="634"/>
      <c r="G49" s="634"/>
      <c r="H49" s="634"/>
      <c r="I49" s="634"/>
      <c r="J49" s="634"/>
      <c r="K49" s="634"/>
      <c r="L49" s="634"/>
      <c r="M49" s="634"/>
      <c r="N49" s="634"/>
    </row>
    <row r="50" ht="11.25">
      <c r="N50" s="76"/>
    </row>
    <row r="51" spans="2:14" ht="15" customHeight="1">
      <c r="B51" s="628" t="s">
        <v>50</v>
      </c>
      <c r="C51" s="630" t="s">
        <v>51</v>
      </c>
      <c r="D51" s="630" t="s">
        <v>52</v>
      </c>
      <c r="E51" s="628" t="s">
        <v>53</v>
      </c>
      <c r="F51" s="628" t="s">
        <v>54</v>
      </c>
      <c r="G51" s="628" t="s">
        <v>55</v>
      </c>
      <c r="H51" s="608" t="s">
        <v>418</v>
      </c>
      <c r="I51" s="608" t="s">
        <v>419</v>
      </c>
      <c r="J51" s="628" t="s">
        <v>56</v>
      </c>
      <c r="K51" s="628" t="s">
        <v>57</v>
      </c>
      <c r="L51" s="608" t="s">
        <v>420</v>
      </c>
      <c r="M51" s="628" t="s">
        <v>58</v>
      </c>
      <c r="N51" s="628" t="s">
        <v>59</v>
      </c>
    </row>
    <row r="52" spans="2:14" ht="23.25" customHeight="1">
      <c r="B52" s="629"/>
      <c r="C52" s="631" t="s">
        <v>60</v>
      </c>
      <c r="D52" s="631" t="s">
        <v>60</v>
      </c>
      <c r="E52" s="629"/>
      <c r="F52" s="629"/>
      <c r="G52" s="629"/>
      <c r="H52" s="632"/>
      <c r="I52" s="632"/>
      <c r="J52" s="629"/>
      <c r="K52" s="629"/>
      <c r="L52" s="632"/>
      <c r="M52" s="629"/>
      <c r="N52" s="629"/>
    </row>
    <row r="53" spans="1:14" ht="11.25">
      <c r="A53" s="33" t="s">
        <v>103</v>
      </c>
      <c r="B53" s="33">
        <v>1847</v>
      </c>
      <c r="C53" s="33">
        <v>218</v>
      </c>
      <c r="D53" s="33">
        <v>125</v>
      </c>
      <c r="E53" s="33">
        <v>361</v>
      </c>
      <c r="F53" s="33">
        <v>2</v>
      </c>
      <c r="G53" s="33">
        <v>1</v>
      </c>
      <c r="H53" s="33">
        <v>48</v>
      </c>
      <c r="I53" s="33">
        <v>30</v>
      </c>
      <c r="J53" s="33">
        <v>1</v>
      </c>
      <c r="K53" s="33">
        <v>0</v>
      </c>
      <c r="L53" s="33">
        <v>0</v>
      </c>
      <c r="M53" s="33">
        <v>23</v>
      </c>
      <c r="N53" s="33">
        <v>2656</v>
      </c>
    </row>
    <row r="54" spans="1:14" ht="11.25">
      <c r="A54" s="149" t="s">
        <v>104</v>
      </c>
      <c r="B54" s="149">
        <v>5567</v>
      </c>
      <c r="C54" s="149">
        <v>237</v>
      </c>
      <c r="D54" s="149">
        <v>220</v>
      </c>
      <c r="E54" s="149">
        <v>921</v>
      </c>
      <c r="F54" s="149">
        <v>5</v>
      </c>
      <c r="G54" s="149">
        <v>1</v>
      </c>
      <c r="H54" s="149">
        <v>131</v>
      </c>
      <c r="I54" s="149">
        <v>70</v>
      </c>
      <c r="J54" s="149">
        <v>11</v>
      </c>
      <c r="K54" s="149">
        <v>9</v>
      </c>
      <c r="L54" s="149">
        <v>1</v>
      </c>
      <c r="M54" s="149">
        <v>75</v>
      </c>
      <c r="N54" s="149">
        <v>7248</v>
      </c>
    </row>
    <row r="55" spans="1:14" ht="11.25">
      <c r="A55" s="8" t="s">
        <v>2</v>
      </c>
      <c r="B55" s="8">
        <f aca="true" t="shared" si="4" ref="B55:N55">SUM(B53:B54)</f>
        <v>7414</v>
      </c>
      <c r="C55" s="8">
        <f t="shared" si="4"/>
        <v>455</v>
      </c>
      <c r="D55" s="8">
        <f t="shared" si="4"/>
        <v>345</v>
      </c>
      <c r="E55" s="8">
        <f t="shared" si="4"/>
        <v>1282</v>
      </c>
      <c r="F55" s="8">
        <f t="shared" si="4"/>
        <v>7</v>
      </c>
      <c r="G55" s="8">
        <f t="shared" si="4"/>
        <v>2</v>
      </c>
      <c r="H55" s="8">
        <f t="shared" si="4"/>
        <v>179</v>
      </c>
      <c r="I55" s="8">
        <f t="shared" si="4"/>
        <v>100</v>
      </c>
      <c r="J55" s="8">
        <f t="shared" si="4"/>
        <v>12</v>
      </c>
      <c r="K55" s="8">
        <f t="shared" si="4"/>
        <v>9</v>
      </c>
      <c r="L55" s="8">
        <f t="shared" si="4"/>
        <v>1</v>
      </c>
      <c r="M55" s="8">
        <f t="shared" si="4"/>
        <v>98</v>
      </c>
      <c r="N55" s="8">
        <f t="shared" si="4"/>
        <v>9904</v>
      </c>
    </row>
    <row r="57" spans="1:14" ht="11.25">
      <c r="A57" s="634" t="s">
        <v>105</v>
      </c>
      <c r="B57" s="634"/>
      <c r="C57" s="634"/>
      <c r="D57" s="634"/>
      <c r="E57" s="634"/>
      <c r="F57" s="634"/>
      <c r="G57" s="634"/>
      <c r="H57" s="634"/>
      <c r="I57" s="634"/>
      <c r="J57" s="634"/>
      <c r="K57" s="634"/>
      <c r="L57" s="634"/>
      <c r="M57" s="634"/>
      <c r="N57" s="634"/>
    </row>
    <row r="58" ht="11.25">
      <c r="N58" s="76"/>
    </row>
    <row r="59" spans="2:14" ht="14.25" customHeight="1">
      <c r="B59" s="628" t="s">
        <v>50</v>
      </c>
      <c r="C59" s="630" t="s">
        <v>51</v>
      </c>
      <c r="D59" s="630" t="s">
        <v>52</v>
      </c>
      <c r="E59" s="628" t="s">
        <v>53</v>
      </c>
      <c r="F59" s="628" t="s">
        <v>54</v>
      </c>
      <c r="G59" s="628" t="s">
        <v>55</v>
      </c>
      <c r="H59" s="608" t="s">
        <v>418</v>
      </c>
      <c r="I59" s="608" t="s">
        <v>419</v>
      </c>
      <c r="J59" s="628" t="s">
        <v>56</v>
      </c>
      <c r="K59" s="628" t="s">
        <v>57</v>
      </c>
      <c r="L59" s="608" t="s">
        <v>420</v>
      </c>
      <c r="M59" s="628" t="s">
        <v>58</v>
      </c>
      <c r="N59" s="628" t="s">
        <v>59</v>
      </c>
    </row>
    <row r="60" spans="2:14" ht="21.75" customHeight="1">
      <c r="B60" s="629"/>
      <c r="C60" s="631" t="s">
        <v>60</v>
      </c>
      <c r="D60" s="631" t="s">
        <v>60</v>
      </c>
      <c r="E60" s="629"/>
      <c r="F60" s="629"/>
      <c r="G60" s="629"/>
      <c r="H60" s="632"/>
      <c r="I60" s="632"/>
      <c r="J60" s="629"/>
      <c r="K60" s="629"/>
      <c r="L60" s="632"/>
      <c r="M60" s="629"/>
      <c r="N60" s="629"/>
    </row>
    <row r="61" spans="1:14" ht="11.25">
      <c r="A61" s="8" t="s">
        <v>106</v>
      </c>
      <c r="B61" s="8">
        <v>1667</v>
      </c>
      <c r="C61" s="8">
        <v>199</v>
      </c>
      <c r="D61" s="8">
        <v>267</v>
      </c>
      <c r="E61" s="8">
        <v>412</v>
      </c>
      <c r="F61" s="8">
        <v>0</v>
      </c>
      <c r="G61" s="8">
        <v>2</v>
      </c>
      <c r="H61" s="8">
        <v>61</v>
      </c>
      <c r="I61" s="8">
        <v>25</v>
      </c>
      <c r="J61" s="8">
        <v>2</v>
      </c>
      <c r="K61" s="8">
        <v>0</v>
      </c>
      <c r="L61" s="8">
        <v>0</v>
      </c>
      <c r="M61" s="8">
        <v>22</v>
      </c>
      <c r="N61" s="8">
        <v>2657</v>
      </c>
    </row>
    <row r="62" spans="1:14" ht="11.25">
      <c r="A62" s="8" t="s">
        <v>107</v>
      </c>
      <c r="B62" s="8">
        <v>1325</v>
      </c>
      <c r="C62" s="8">
        <v>90</v>
      </c>
      <c r="D62" s="8">
        <v>78</v>
      </c>
      <c r="E62" s="8">
        <v>359</v>
      </c>
      <c r="F62" s="8">
        <v>1</v>
      </c>
      <c r="G62" s="8">
        <v>1</v>
      </c>
      <c r="H62" s="8">
        <v>25</v>
      </c>
      <c r="I62" s="8">
        <v>24</v>
      </c>
      <c r="J62" s="8">
        <v>3</v>
      </c>
      <c r="K62" s="8">
        <v>0</v>
      </c>
      <c r="L62" s="8">
        <v>1</v>
      </c>
      <c r="M62" s="8">
        <v>29</v>
      </c>
      <c r="N62" s="8">
        <v>1936</v>
      </c>
    </row>
    <row r="63" spans="1:14" ht="11.25">
      <c r="A63" s="8" t="s">
        <v>108</v>
      </c>
      <c r="B63" s="8">
        <v>1353</v>
      </c>
      <c r="C63" s="8">
        <v>182</v>
      </c>
      <c r="D63" s="8">
        <v>603</v>
      </c>
      <c r="E63" s="8">
        <v>204</v>
      </c>
      <c r="F63" s="8">
        <v>1</v>
      </c>
      <c r="G63" s="8">
        <v>0</v>
      </c>
      <c r="H63" s="8">
        <v>59</v>
      </c>
      <c r="I63" s="8">
        <v>75</v>
      </c>
      <c r="J63" s="8">
        <v>3</v>
      </c>
      <c r="K63" s="8">
        <v>0</v>
      </c>
      <c r="L63" s="8">
        <v>0</v>
      </c>
      <c r="M63" s="8">
        <v>37</v>
      </c>
      <c r="N63" s="8">
        <v>2517</v>
      </c>
    </row>
    <row r="64" spans="1:14" ht="11.25">
      <c r="A64" s="8" t="s">
        <v>109</v>
      </c>
      <c r="B64" s="8">
        <v>2415</v>
      </c>
      <c r="C64" s="8">
        <v>266</v>
      </c>
      <c r="D64" s="8">
        <v>277</v>
      </c>
      <c r="E64" s="8">
        <v>455</v>
      </c>
      <c r="F64" s="8">
        <v>2</v>
      </c>
      <c r="G64" s="8">
        <v>1</v>
      </c>
      <c r="H64" s="8">
        <v>89</v>
      </c>
      <c r="I64" s="8">
        <v>62</v>
      </c>
      <c r="J64" s="8">
        <v>8</v>
      </c>
      <c r="K64" s="8">
        <v>0</v>
      </c>
      <c r="L64" s="8">
        <v>0</v>
      </c>
      <c r="M64" s="8">
        <v>92</v>
      </c>
      <c r="N64" s="8">
        <v>3667</v>
      </c>
    </row>
    <row r="65" spans="1:14" ht="11.25">
      <c r="A65" s="8" t="s">
        <v>110</v>
      </c>
      <c r="B65" s="8">
        <v>1210</v>
      </c>
      <c r="C65" s="8">
        <v>147</v>
      </c>
      <c r="D65" s="8">
        <v>195</v>
      </c>
      <c r="E65" s="8">
        <v>230</v>
      </c>
      <c r="F65" s="8">
        <v>2</v>
      </c>
      <c r="G65" s="8">
        <v>1</v>
      </c>
      <c r="H65" s="8">
        <v>51</v>
      </c>
      <c r="I65" s="8">
        <v>31</v>
      </c>
      <c r="J65" s="8">
        <v>0</v>
      </c>
      <c r="K65" s="8">
        <v>0</v>
      </c>
      <c r="L65" s="8">
        <v>0</v>
      </c>
      <c r="M65" s="8">
        <v>20</v>
      </c>
      <c r="N65" s="8">
        <v>1887</v>
      </c>
    </row>
    <row r="66" spans="1:14" ht="11.25">
      <c r="A66" s="149" t="s">
        <v>111</v>
      </c>
      <c r="B66" s="149">
        <v>2346</v>
      </c>
      <c r="C66" s="149">
        <v>186</v>
      </c>
      <c r="D66" s="149">
        <v>126</v>
      </c>
      <c r="E66" s="149">
        <v>544</v>
      </c>
      <c r="F66" s="149">
        <v>2</v>
      </c>
      <c r="G66" s="149">
        <v>2</v>
      </c>
      <c r="H66" s="149">
        <v>80</v>
      </c>
      <c r="I66" s="149">
        <v>36</v>
      </c>
      <c r="J66" s="149">
        <v>0</v>
      </c>
      <c r="K66" s="149">
        <v>0</v>
      </c>
      <c r="L66" s="149">
        <v>1</v>
      </c>
      <c r="M66" s="149">
        <v>23</v>
      </c>
      <c r="N66" s="149">
        <v>3346</v>
      </c>
    </row>
    <row r="67" spans="1:14" ht="11.25">
      <c r="A67" s="8" t="s">
        <v>2</v>
      </c>
      <c r="B67" s="8">
        <f aca="true" t="shared" si="5" ref="B67:N67">SUM(B61:B66)</f>
        <v>10316</v>
      </c>
      <c r="C67" s="8">
        <f t="shared" si="5"/>
        <v>1070</v>
      </c>
      <c r="D67" s="8">
        <f t="shared" si="5"/>
        <v>1546</v>
      </c>
      <c r="E67" s="8">
        <f t="shared" si="5"/>
        <v>2204</v>
      </c>
      <c r="F67" s="8">
        <f t="shared" si="5"/>
        <v>8</v>
      </c>
      <c r="G67" s="8">
        <f t="shared" si="5"/>
        <v>7</v>
      </c>
      <c r="H67" s="8">
        <f t="shared" si="5"/>
        <v>365</v>
      </c>
      <c r="I67" s="8">
        <f t="shared" si="5"/>
        <v>253</v>
      </c>
      <c r="J67" s="8">
        <f t="shared" si="5"/>
        <v>16</v>
      </c>
      <c r="K67" s="8">
        <f t="shared" si="5"/>
        <v>0</v>
      </c>
      <c r="L67" s="8">
        <f t="shared" si="5"/>
        <v>2</v>
      </c>
      <c r="M67" s="8">
        <f t="shared" si="5"/>
        <v>223</v>
      </c>
      <c r="N67" s="8">
        <f t="shared" si="5"/>
        <v>16010</v>
      </c>
    </row>
    <row r="69" spans="1:14" ht="11.25">
      <c r="A69" s="482" t="s">
        <v>282</v>
      </c>
      <c r="B69" s="482"/>
      <c r="C69" s="482"/>
      <c r="D69" s="482"/>
      <c r="E69" s="482"/>
      <c r="F69" s="482"/>
      <c r="G69" s="482"/>
      <c r="H69" s="482"/>
      <c r="I69" s="482"/>
      <c r="J69" s="482"/>
      <c r="K69" s="482"/>
      <c r="L69" s="482"/>
      <c r="M69" s="482"/>
      <c r="N69" s="482"/>
    </row>
    <row r="70" spans="1:20" s="31" customFormat="1" ht="15.75" customHeight="1">
      <c r="A70" s="624"/>
      <c r="B70" s="625"/>
      <c r="C70" s="625"/>
      <c r="D70" s="625"/>
      <c r="E70" s="625"/>
      <c r="F70" s="625"/>
      <c r="G70" s="625"/>
      <c r="H70" s="625"/>
      <c r="I70" s="625"/>
      <c r="J70" s="625"/>
      <c r="K70" s="625"/>
      <c r="L70" s="625"/>
      <c r="M70" s="625"/>
      <c r="N70" s="625"/>
      <c r="O70" s="625"/>
      <c r="P70" s="625"/>
      <c r="Q70" s="625"/>
      <c r="R70" s="625"/>
      <c r="S70" s="625"/>
      <c r="T70" s="625"/>
    </row>
    <row r="71" spans="1:14" ht="11.25">
      <c r="A71" s="634" t="s">
        <v>112</v>
      </c>
      <c r="B71" s="634"/>
      <c r="C71" s="634"/>
      <c r="D71" s="634"/>
      <c r="E71" s="634"/>
      <c r="F71" s="634"/>
      <c r="G71" s="634"/>
      <c r="H71" s="634"/>
      <c r="I71" s="634"/>
      <c r="J71" s="634"/>
      <c r="K71" s="634"/>
      <c r="L71" s="634"/>
      <c r="M71" s="634"/>
      <c r="N71" s="634"/>
    </row>
    <row r="72" ht="11.25">
      <c r="N72" s="76"/>
    </row>
    <row r="73" spans="2:14" ht="14.25" customHeight="1">
      <c r="B73" s="628" t="s">
        <v>50</v>
      </c>
      <c r="C73" s="630" t="s">
        <v>51</v>
      </c>
      <c r="D73" s="630" t="s">
        <v>52</v>
      </c>
      <c r="E73" s="628" t="s">
        <v>53</v>
      </c>
      <c r="F73" s="628" t="s">
        <v>54</v>
      </c>
      <c r="G73" s="628" t="s">
        <v>55</v>
      </c>
      <c r="H73" s="608" t="s">
        <v>418</v>
      </c>
      <c r="I73" s="608" t="s">
        <v>419</v>
      </c>
      <c r="J73" s="628" t="s">
        <v>56</v>
      </c>
      <c r="K73" s="628" t="s">
        <v>57</v>
      </c>
      <c r="L73" s="608" t="s">
        <v>420</v>
      </c>
      <c r="M73" s="628" t="s">
        <v>58</v>
      </c>
      <c r="N73" s="628" t="s">
        <v>59</v>
      </c>
    </row>
    <row r="74" spans="2:14" ht="21.75" customHeight="1">
      <c r="B74" s="629"/>
      <c r="C74" s="631" t="s">
        <v>60</v>
      </c>
      <c r="D74" s="631" t="s">
        <v>60</v>
      </c>
      <c r="E74" s="629"/>
      <c r="F74" s="629"/>
      <c r="G74" s="629"/>
      <c r="H74" s="632"/>
      <c r="I74" s="632"/>
      <c r="J74" s="629"/>
      <c r="K74" s="629"/>
      <c r="L74" s="632"/>
      <c r="M74" s="629"/>
      <c r="N74" s="629"/>
    </row>
    <row r="75" spans="1:14" ht="11.25">
      <c r="A75" s="8" t="s">
        <v>113</v>
      </c>
      <c r="B75" s="8">
        <v>2909</v>
      </c>
      <c r="C75" s="8">
        <v>260</v>
      </c>
      <c r="D75" s="8">
        <v>325</v>
      </c>
      <c r="E75" s="8">
        <v>527</v>
      </c>
      <c r="F75" s="8">
        <v>1</v>
      </c>
      <c r="G75" s="8">
        <v>0</v>
      </c>
      <c r="H75" s="8">
        <v>63</v>
      </c>
      <c r="I75" s="8">
        <v>47</v>
      </c>
      <c r="J75" s="8">
        <v>4</v>
      </c>
      <c r="K75" s="8">
        <v>4</v>
      </c>
      <c r="L75" s="8">
        <v>3</v>
      </c>
      <c r="M75" s="8">
        <v>158</v>
      </c>
      <c r="N75" s="8">
        <v>4301</v>
      </c>
    </row>
    <row r="76" spans="1:14" ht="11.25">
      <c r="A76" s="8" t="s">
        <v>114</v>
      </c>
      <c r="B76" s="8">
        <v>2150</v>
      </c>
      <c r="C76" s="8">
        <v>275</v>
      </c>
      <c r="D76" s="8">
        <v>749</v>
      </c>
      <c r="E76" s="8">
        <v>413</v>
      </c>
      <c r="F76" s="8">
        <v>2</v>
      </c>
      <c r="G76" s="8">
        <v>4</v>
      </c>
      <c r="H76" s="8">
        <v>52</v>
      </c>
      <c r="I76" s="8">
        <v>92</v>
      </c>
      <c r="J76" s="8">
        <v>5</v>
      </c>
      <c r="K76" s="8">
        <v>16</v>
      </c>
      <c r="L76" s="8">
        <v>0</v>
      </c>
      <c r="M76" s="8">
        <v>101</v>
      </c>
      <c r="N76" s="8">
        <v>3859</v>
      </c>
    </row>
    <row r="77" spans="1:14" ht="11.25">
      <c r="A77" s="149" t="s">
        <v>115</v>
      </c>
      <c r="B77" s="149">
        <v>1590</v>
      </c>
      <c r="C77" s="149">
        <v>195</v>
      </c>
      <c r="D77" s="149">
        <v>280</v>
      </c>
      <c r="E77" s="149">
        <v>294</v>
      </c>
      <c r="F77" s="149">
        <v>0</v>
      </c>
      <c r="G77" s="149">
        <v>0</v>
      </c>
      <c r="H77" s="149">
        <v>35</v>
      </c>
      <c r="I77" s="149">
        <v>40</v>
      </c>
      <c r="J77" s="149">
        <v>2</v>
      </c>
      <c r="K77" s="149">
        <v>0</v>
      </c>
      <c r="L77" s="149">
        <v>1</v>
      </c>
      <c r="M77" s="149">
        <v>104</v>
      </c>
      <c r="N77" s="149">
        <v>2541</v>
      </c>
    </row>
    <row r="78" spans="1:14" ht="11.25">
      <c r="A78" s="8" t="s">
        <v>2</v>
      </c>
      <c r="B78" s="8">
        <f aca="true" t="shared" si="6" ref="B78:N78">SUM(B75:B77)</f>
        <v>6649</v>
      </c>
      <c r="C78" s="8">
        <f t="shared" si="6"/>
        <v>730</v>
      </c>
      <c r="D78" s="8">
        <f t="shared" si="6"/>
        <v>1354</v>
      </c>
      <c r="E78" s="8">
        <f t="shared" si="6"/>
        <v>1234</v>
      </c>
      <c r="F78" s="8">
        <f t="shared" si="6"/>
        <v>3</v>
      </c>
      <c r="G78" s="8">
        <f t="shared" si="6"/>
        <v>4</v>
      </c>
      <c r="H78" s="8">
        <f t="shared" si="6"/>
        <v>150</v>
      </c>
      <c r="I78" s="8">
        <f t="shared" si="6"/>
        <v>179</v>
      </c>
      <c r="J78" s="8">
        <f t="shared" si="6"/>
        <v>11</v>
      </c>
      <c r="K78" s="8">
        <f t="shared" si="6"/>
        <v>20</v>
      </c>
      <c r="L78" s="8">
        <f t="shared" si="6"/>
        <v>4</v>
      </c>
      <c r="M78" s="8">
        <f t="shared" si="6"/>
        <v>363</v>
      </c>
      <c r="N78" s="8">
        <f t="shared" si="6"/>
        <v>10701</v>
      </c>
    </row>
    <row r="80" spans="1:14" ht="11.25">
      <c r="A80" s="634" t="s">
        <v>116</v>
      </c>
      <c r="B80" s="634"/>
      <c r="C80" s="634"/>
      <c r="D80" s="634"/>
      <c r="E80" s="634"/>
      <c r="F80" s="634"/>
      <c r="G80" s="634"/>
      <c r="H80" s="634"/>
      <c r="I80" s="634"/>
      <c r="J80" s="634"/>
      <c r="K80" s="634"/>
      <c r="L80" s="634"/>
      <c r="M80" s="634"/>
      <c r="N80" s="634"/>
    </row>
    <row r="81" ht="11.25">
      <c r="N81" s="76"/>
    </row>
    <row r="82" spans="2:14" ht="14.25" customHeight="1">
      <c r="B82" s="628" t="s">
        <v>50</v>
      </c>
      <c r="C82" s="630" t="s">
        <v>51</v>
      </c>
      <c r="D82" s="630" t="s">
        <v>52</v>
      </c>
      <c r="E82" s="628" t="s">
        <v>53</v>
      </c>
      <c r="F82" s="628" t="s">
        <v>54</v>
      </c>
      <c r="G82" s="628" t="s">
        <v>55</v>
      </c>
      <c r="H82" s="608" t="s">
        <v>418</v>
      </c>
      <c r="I82" s="608" t="s">
        <v>419</v>
      </c>
      <c r="J82" s="628" t="s">
        <v>56</v>
      </c>
      <c r="K82" s="628" t="s">
        <v>57</v>
      </c>
      <c r="L82" s="608" t="s">
        <v>420</v>
      </c>
      <c r="M82" s="628" t="s">
        <v>58</v>
      </c>
      <c r="N82" s="628" t="s">
        <v>59</v>
      </c>
    </row>
    <row r="83" spans="2:14" ht="24.75" customHeight="1">
      <c r="B83" s="629"/>
      <c r="C83" s="631" t="s">
        <v>60</v>
      </c>
      <c r="D83" s="631" t="s">
        <v>60</v>
      </c>
      <c r="E83" s="629"/>
      <c r="F83" s="629"/>
      <c r="G83" s="629"/>
      <c r="H83" s="632"/>
      <c r="I83" s="632"/>
      <c r="J83" s="629"/>
      <c r="K83" s="629"/>
      <c r="L83" s="632"/>
      <c r="M83" s="629"/>
      <c r="N83" s="629"/>
    </row>
    <row r="84" spans="1:14" ht="11.25">
      <c r="A84" s="8" t="s">
        <v>117</v>
      </c>
      <c r="B84" s="8">
        <v>2183</v>
      </c>
      <c r="C84" s="8">
        <v>118</v>
      </c>
      <c r="D84" s="8">
        <v>174</v>
      </c>
      <c r="E84" s="8">
        <v>334</v>
      </c>
      <c r="F84" s="8">
        <v>1</v>
      </c>
      <c r="G84" s="8">
        <v>0</v>
      </c>
      <c r="H84" s="8">
        <v>71</v>
      </c>
      <c r="I84" s="8">
        <v>46</v>
      </c>
      <c r="J84" s="8">
        <v>11</v>
      </c>
      <c r="K84" s="8">
        <v>1</v>
      </c>
      <c r="L84" s="8">
        <v>0</v>
      </c>
      <c r="M84" s="8">
        <v>28</v>
      </c>
      <c r="N84" s="8">
        <v>2967</v>
      </c>
    </row>
    <row r="85" spans="1:14" ht="11.25">
      <c r="A85" s="8" t="s">
        <v>118</v>
      </c>
      <c r="B85" s="8">
        <v>1229</v>
      </c>
      <c r="C85" s="8">
        <v>179</v>
      </c>
      <c r="D85" s="8">
        <v>216</v>
      </c>
      <c r="E85" s="8">
        <v>228</v>
      </c>
      <c r="F85" s="8">
        <v>3</v>
      </c>
      <c r="G85" s="8">
        <v>2</v>
      </c>
      <c r="H85" s="8">
        <v>40</v>
      </c>
      <c r="I85" s="8">
        <v>48</v>
      </c>
      <c r="J85" s="8">
        <v>3</v>
      </c>
      <c r="K85" s="8">
        <v>0</v>
      </c>
      <c r="L85" s="8">
        <v>2</v>
      </c>
      <c r="M85" s="8">
        <v>28</v>
      </c>
      <c r="N85" s="8">
        <v>1978</v>
      </c>
    </row>
    <row r="86" spans="1:14" ht="11.25">
      <c r="A86" s="8" t="s">
        <v>119</v>
      </c>
      <c r="B86" s="8">
        <v>3058</v>
      </c>
      <c r="C86" s="8">
        <v>152</v>
      </c>
      <c r="D86" s="8">
        <v>713</v>
      </c>
      <c r="E86" s="8">
        <v>466</v>
      </c>
      <c r="F86" s="8">
        <v>2</v>
      </c>
      <c r="G86" s="8">
        <v>2</v>
      </c>
      <c r="H86" s="8">
        <v>84</v>
      </c>
      <c r="I86" s="8">
        <v>84</v>
      </c>
      <c r="J86" s="8">
        <v>16</v>
      </c>
      <c r="K86" s="8">
        <v>1</v>
      </c>
      <c r="L86" s="8">
        <v>7</v>
      </c>
      <c r="M86" s="8">
        <v>96</v>
      </c>
      <c r="N86" s="8">
        <v>4681</v>
      </c>
    </row>
    <row r="87" spans="1:14" ht="11.25">
      <c r="A87" s="149" t="s">
        <v>120</v>
      </c>
      <c r="B87" s="149">
        <v>1609</v>
      </c>
      <c r="C87" s="149">
        <v>165</v>
      </c>
      <c r="D87" s="149">
        <v>145</v>
      </c>
      <c r="E87" s="149">
        <v>325</v>
      </c>
      <c r="F87" s="149">
        <v>10</v>
      </c>
      <c r="G87" s="149">
        <v>0</v>
      </c>
      <c r="H87" s="149">
        <v>39</v>
      </c>
      <c r="I87" s="149">
        <v>47</v>
      </c>
      <c r="J87" s="149">
        <v>3</v>
      </c>
      <c r="K87" s="149">
        <v>0</v>
      </c>
      <c r="L87" s="149">
        <v>1</v>
      </c>
      <c r="M87" s="149">
        <v>36</v>
      </c>
      <c r="N87" s="149">
        <v>2380</v>
      </c>
    </row>
    <row r="88" spans="1:14" ht="11.25">
      <c r="A88" s="8" t="s">
        <v>2</v>
      </c>
      <c r="B88" s="8">
        <f aca="true" t="shared" si="7" ref="B88:N88">SUM(B84:B87)</f>
        <v>8079</v>
      </c>
      <c r="C88" s="8">
        <f t="shared" si="7"/>
        <v>614</v>
      </c>
      <c r="D88" s="8">
        <f t="shared" si="7"/>
        <v>1248</v>
      </c>
      <c r="E88" s="8">
        <f t="shared" si="7"/>
        <v>1353</v>
      </c>
      <c r="F88" s="8">
        <f t="shared" si="7"/>
        <v>16</v>
      </c>
      <c r="G88" s="8">
        <f t="shared" si="7"/>
        <v>4</v>
      </c>
      <c r="H88" s="8">
        <f t="shared" si="7"/>
        <v>234</v>
      </c>
      <c r="I88" s="8">
        <f t="shared" si="7"/>
        <v>225</v>
      </c>
      <c r="J88" s="8">
        <f t="shared" si="7"/>
        <v>33</v>
      </c>
      <c r="K88" s="8">
        <f t="shared" si="7"/>
        <v>2</v>
      </c>
      <c r="L88" s="8">
        <f t="shared" si="7"/>
        <v>10</v>
      </c>
      <c r="M88" s="8">
        <f t="shared" si="7"/>
        <v>188</v>
      </c>
      <c r="N88" s="8">
        <f t="shared" si="7"/>
        <v>12006</v>
      </c>
    </row>
    <row r="90" spans="1:14" ht="11.25">
      <c r="A90" s="634" t="s">
        <v>121</v>
      </c>
      <c r="B90" s="634"/>
      <c r="C90" s="634"/>
      <c r="D90" s="634"/>
      <c r="E90" s="634"/>
      <c r="F90" s="634"/>
      <c r="G90" s="634"/>
      <c r="H90" s="634"/>
      <c r="I90" s="634"/>
      <c r="J90" s="634"/>
      <c r="K90" s="634"/>
      <c r="L90" s="634"/>
      <c r="M90" s="634"/>
      <c r="N90" s="634"/>
    </row>
    <row r="92" spans="2:14" ht="14.25" customHeight="1">
      <c r="B92" s="628" t="s">
        <v>50</v>
      </c>
      <c r="C92" s="630" t="s">
        <v>51</v>
      </c>
      <c r="D92" s="630" t="s">
        <v>52</v>
      </c>
      <c r="E92" s="628" t="s">
        <v>53</v>
      </c>
      <c r="F92" s="628" t="s">
        <v>54</v>
      </c>
      <c r="G92" s="628" t="s">
        <v>55</v>
      </c>
      <c r="H92" s="608" t="s">
        <v>418</v>
      </c>
      <c r="I92" s="608" t="s">
        <v>419</v>
      </c>
      <c r="J92" s="628" t="s">
        <v>56</v>
      </c>
      <c r="K92" s="628" t="s">
        <v>57</v>
      </c>
      <c r="L92" s="608" t="s">
        <v>420</v>
      </c>
      <c r="M92" s="628" t="s">
        <v>58</v>
      </c>
      <c r="N92" s="628" t="s">
        <v>59</v>
      </c>
    </row>
    <row r="93" spans="2:14" ht="25.5" customHeight="1">
      <c r="B93" s="629"/>
      <c r="C93" s="631" t="s">
        <v>60</v>
      </c>
      <c r="D93" s="631" t="s">
        <v>60</v>
      </c>
      <c r="E93" s="629"/>
      <c r="F93" s="629"/>
      <c r="G93" s="629"/>
      <c r="H93" s="632"/>
      <c r="I93" s="632"/>
      <c r="J93" s="629"/>
      <c r="K93" s="629"/>
      <c r="L93" s="632"/>
      <c r="M93" s="629"/>
      <c r="N93" s="629"/>
    </row>
    <row r="94" spans="1:14" ht="11.25">
      <c r="A94" s="8" t="s">
        <v>122</v>
      </c>
      <c r="B94" s="8">
        <v>12923</v>
      </c>
      <c r="C94" s="8">
        <v>272</v>
      </c>
      <c r="D94" s="8">
        <v>377</v>
      </c>
      <c r="E94" s="8">
        <v>1719</v>
      </c>
      <c r="F94" s="8">
        <v>4</v>
      </c>
      <c r="G94" s="8">
        <v>1</v>
      </c>
      <c r="H94" s="8">
        <v>413</v>
      </c>
      <c r="I94" s="8">
        <v>131</v>
      </c>
      <c r="J94" s="8">
        <v>14</v>
      </c>
      <c r="K94" s="8">
        <v>7</v>
      </c>
      <c r="L94" s="8">
        <v>154</v>
      </c>
      <c r="M94" s="8">
        <v>158</v>
      </c>
      <c r="N94" s="8">
        <v>16173</v>
      </c>
    </row>
    <row r="95" spans="1:14" ht="11.25">
      <c r="A95" s="149" t="s">
        <v>123</v>
      </c>
      <c r="B95" s="149">
        <v>6306</v>
      </c>
      <c r="C95" s="149">
        <v>352</v>
      </c>
      <c r="D95" s="149">
        <v>583</v>
      </c>
      <c r="E95" s="149">
        <v>1048</v>
      </c>
      <c r="F95" s="149">
        <v>9</v>
      </c>
      <c r="G95" s="149">
        <v>0</v>
      </c>
      <c r="H95" s="149">
        <v>281</v>
      </c>
      <c r="I95" s="149">
        <v>187</v>
      </c>
      <c r="J95" s="149">
        <v>16</v>
      </c>
      <c r="K95" s="149">
        <v>14</v>
      </c>
      <c r="L95" s="149">
        <v>184</v>
      </c>
      <c r="M95" s="149">
        <v>107</v>
      </c>
      <c r="N95" s="149">
        <v>9087</v>
      </c>
    </row>
    <row r="96" spans="1:14" ht="11.25">
      <c r="A96" s="8" t="s">
        <v>2</v>
      </c>
      <c r="B96" s="8">
        <f aca="true" t="shared" si="8" ref="B96:N96">SUM(B94:B95)</f>
        <v>19229</v>
      </c>
      <c r="C96" s="8">
        <f t="shared" si="8"/>
        <v>624</v>
      </c>
      <c r="D96" s="8">
        <f t="shared" si="8"/>
        <v>960</v>
      </c>
      <c r="E96" s="8">
        <f t="shared" si="8"/>
        <v>2767</v>
      </c>
      <c r="F96" s="8">
        <f t="shared" si="8"/>
        <v>13</v>
      </c>
      <c r="G96" s="8">
        <f t="shared" si="8"/>
        <v>1</v>
      </c>
      <c r="H96" s="8">
        <f t="shared" si="8"/>
        <v>694</v>
      </c>
      <c r="I96" s="8">
        <f t="shared" si="8"/>
        <v>318</v>
      </c>
      <c r="J96" s="8">
        <f t="shared" si="8"/>
        <v>30</v>
      </c>
      <c r="K96" s="8">
        <f t="shared" si="8"/>
        <v>21</v>
      </c>
      <c r="L96" s="8">
        <f t="shared" si="8"/>
        <v>338</v>
      </c>
      <c r="M96" s="8">
        <f t="shared" si="8"/>
        <v>265</v>
      </c>
      <c r="N96" s="8">
        <f t="shared" si="8"/>
        <v>25260</v>
      </c>
    </row>
    <row r="98" spans="1:14" ht="11.25">
      <c r="A98" s="482" t="s">
        <v>282</v>
      </c>
      <c r="B98" s="482"/>
      <c r="C98" s="482"/>
      <c r="D98" s="482"/>
      <c r="E98" s="482"/>
      <c r="F98" s="482"/>
      <c r="G98" s="482"/>
      <c r="H98" s="482"/>
      <c r="I98" s="482"/>
      <c r="J98" s="482"/>
      <c r="K98" s="482"/>
      <c r="L98" s="482"/>
      <c r="M98" s="482"/>
      <c r="N98" s="482"/>
    </row>
    <row r="99" spans="1:20" s="31" customFormat="1" ht="15.75" customHeight="1">
      <c r="A99" s="624"/>
      <c r="B99" s="625"/>
      <c r="C99" s="625"/>
      <c r="D99" s="625"/>
      <c r="E99" s="625"/>
      <c r="F99" s="625"/>
      <c r="G99" s="625"/>
      <c r="H99" s="625"/>
      <c r="I99" s="625"/>
      <c r="J99" s="625"/>
      <c r="K99" s="625"/>
      <c r="L99" s="625"/>
      <c r="M99" s="625"/>
      <c r="N99" s="625"/>
      <c r="O99" s="625"/>
      <c r="P99" s="625"/>
      <c r="Q99" s="625"/>
      <c r="R99" s="625"/>
      <c r="S99" s="625"/>
      <c r="T99" s="625"/>
    </row>
    <row r="100" spans="1:14" ht="11.25">
      <c r="A100" s="634" t="s">
        <v>124</v>
      </c>
      <c r="B100" s="634"/>
      <c r="C100" s="634"/>
      <c r="D100" s="634"/>
      <c r="E100" s="634"/>
      <c r="F100" s="634"/>
      <c r="G100" s="634"/>
      <c r="H100" s="634"/>
      <c r="I100" s="634"/>
      <c r="J100" s="634"/>
      <c r="K100" s="634"/>
      <c r="L100" s="634"/>
      <c r="M100" s="634"/>
      <c r="N100" s="634"/>
    </row>
    <row r="101" ht="11.25">
      <c r="N101" s="76"/>
    </row>
    <row r="102" spans="2:14" ht="14.25" customHeight="1">
      <c r="B102" s="628" t="s">
        <v>50</v>
      </c>
      <c r="C102" s="630" t="s">
        <v>51</v>
      </c>
      <c r="D102" s="630" t="s">
        <v>52</v>
      </c>
      <c r="E102" s="628" t="s">
        <v>53</v>
      </c>
      <c r="F102" s="628" t="s">
        <v>54</v>
      </c>
      <c r="G102" s="628" t="s">
        <v>55</v>
      </c>
      <c r="H102" s="608" t="s">
        <v>418</v>
      </c>
      <c r="I102" s="608" t="s">
        <v>419</v>
      </c>
      <c r="J102" s="628" t="s">
        <v>56</v>
      </c>
      <c r="K102" s="628" t="s">
        <v>57</v>
      </c>
      <c r="L102" s="608" t="s">
        <v>420</v>
      </c>
      <c r="M102" s="628" t="s">
        <v>58</v>
      </c>
      <c r="N102" s="628" t="s">
        <v>59</v>
      </c>
    </row>
    <row r="103" spans="2:14" ht="21" customHeight="1">
      <c r="B103" s="629"/>
      <c r="C103" s="631" t="s">
        <v>60</v>
      </c>
      <c r="D103" s="631" t="s">
        <v>60</v>
      </c>
      <c r="E103" s="629"/>
      <c r="F103" s="629"/>
      <c r="G103" s="629"/>
      <c r="H103" s="632"/>
      <c r="I103" s="632"/>
      <c r="J103" s="629"/>
      <c r="K103" s="629"/>
      <c r="L103" s="632"/>
      <c r="M103" s="629"/>
      <c r="N103" s="629"/>
    </row>
    <row r="104" spans="1:14" ht="11.25">
      <c r="A104" s="8" t="s">
        <v>125</v>
      </c>
      <c r="B104" s="8">
        <v>2914</v>
      </c>
      <c r="C104" s="8">
        <v>44</v>
      </c>
      <c r="D104" s="8">
        <v>129</v>
      </c>
      <c r="E104" s="8">
        <v>517</v>
      </c>
      <c r="F104" s="8">
        <v>1</v>
      </c>
      <c r="G104" s="8">
        <v>1</v>
      </c>
      <c r="H104" s="8">
        <v>89</v>
      </c>
      <c r="I104" s="8">
        <v>28</v>
      </c>
      <c r="J104" s="8">
        <v>10</v>
      </c>
      <c r="K104" s="8">
        <v>0</v>
      </c>
      <c r="L104" s="8">
        <v>11</v>
      </c>
      <c r="M104" s="8">
        <v>83</v>
      </c>
      <c r="N104" s="8">
        <v>3827</v>
      </c>
    </row>
    <row r="105" spans="1:14" ht="11.25">
      <c r="A105" s="8" t="s">
        <v>126</v>
      </c>
      <c r="B105" s="8">
        <v>792</v>
      </c>
      <c r="C105" s="8">
        <v>72</v>
      </c>
      <c r="D105" s="8">
        <v>159</v>
      </c>
      <c r="E105" s="8">
        <v>123</v>
      </c>
      <c r="F105" s="8">
        <v>0</v>
      </c>
      <c r="G105" s="8">
        <v>0</v>
      </c>
      <c r="H105" s="8">
        <v>32</v>
      </c>
      <c r="I105" s="8">
        <v>17</v>
      </c>
      <c r="J105" s="8">
        <v>2</v>
      </c>
      <c r="K105" s="8">
        <v>0</v>
      </c>
      <c r="L105" s="8">
        <v>2</v>
      </c>
      <c r="M105" s="8">
        <v>14</v>
      </c>
      <c r="N105" s="8">
        <v>1213</v>
      </c>
    </row>
    <row r="106" spans="1:14" ht="11.25">
      <c r="A106" s="8" t="s">
        <v>127</v>
      </c>
      <c r="B106" s="8">
        <v>4010</v>
      </c>
      <c r="C106" s="8">
        <v>74</v>
      </c>
      <c r="D106" s="8">
        <v>300</v>
      </c>
      <c r="E106" s="8">
        <v>675</v>
      </c>
      <c r="F106" s="8">
        <v>4</v>
      </c>
      <c r="G106" s="8">
        <v>2</v>
      </c>
      <c r="H106" s="8">
        <v>87</v>
      </c>
      <c r="I106" s="8">
        <v>25</v>
      </c>
      <c r="J106" s="8">
        <v>5</v>
      </c>
      <c r="K106" s="8">
        <v>0</v>
      </c>
      <c r="L106" s="8">
        <v>99</v>
      </c>
      <c r="M106" s="8">
        <v>81</v>
      </c>
      <c r="N106" s="8">
        <v>5362</v>
      </c>
    </row>
    <row r="107" spans="1:14" ht="11.25">
      <c r="A107" s="149" t="s">
        <v>128</v>
      </c>
      <c r="B107" s="149">
        <v>1581</v>
      </c>
      <c r="C107" s="149">
        <v>42</v>
      </c>
      <c r="D107" s="149">
        <v>195</v>
      </c>
      <c r="E107" s="149">
        <v>291</v>
      </c>
      <c r="F107" s="149">
        <v>1</v>
      </c>
      <c r="G107" s="149">
        <v>1</v>
      </c>
      <c r="H107" s="149">
        <v>56</v>
      </c>
      <c r="I107" s="149">
        <v>38</v>
      </c>
      <c r="J107" s="149">
        <v>1</v>
      </c>
      <c r="K107" s="149">
        <v>0</v>
      </c>
      <c r="L107" s="149">
        <v>1</v>
      </c>
      <c r="M107" s="149">
        <v>83</v>
      </c>
      <c r="N107" s="149">
        <v>2290</v>
      </c>
    </row>
    <row r="108" spans="1:14" ht="11.25">
      <c r="A108" s="8" t="s">
        <v>2</v>
      </c>
      <c r="B108" s="8">
        <f aca="true" t="shared" si="9" ref="B108:N108">SUM(B104:B107)</f>
        <v>9297</v>
      </c>
      <c r="C108" s="8">
        <f t="shared" si="9"/>
        <v>232</v>
      </c>
      <c r="D108" s="8">
        <f t="shared" si="9"/>
        <v>783</v>
      </c>
      <c r="E108" s="8">
        <f t="shared" si="9"/>
        <v>1606</v>
      </c>
      <c r="F108" s="8">
        <f t="shared" si="9"/>
        <v>6</v>
      </c>
      <c r="G108" s="8">
        <f t="shared" si="9"/>
        <v>4</v>
      </c>
      <c r="H108" s="8">
        <f t="shared" si="9"/>
        <v>264</v>
      </c>
      <c r="I108" s="8">
        <f t="shared" si="9"/>
        <v>108</v>
      </c>
      <c r="J108" s="8">
        <f t="shared" si="9"/>
        <v>18</v>
      </c>
      <c r="K108" s="8">
        <f t="shared" si="9"/>
        <v>0</v>
      </c>
      <c r="L108" s="8">
        <f t="shared" si="9"/>
        <v>113</v>
      </c>
      <c r="M108" s="8">
        <f t="shared" si="9"/>
        <v>261</v>
      </c>
      <c r="N108" s="8">
        <f t="shared" si="9"/>
        <v>12692</v>
      </c>
    </row>
    <row r="110" spans="1:14" ht="11.25">
      <c r="A110" s="634" t="s">
        <v>129</v>
      </c>
      <c r="B110" s="634"/>
      <c r="C110" s="634"/>
      <c r="D110" s="634"/>
      <c r="E110" s="634"/>
      <c r="F110" s="634"/>
      <c r="G110" s="634"/>
      <c r="H110" s="634"/>
      <c r="I110" s="634"/>
      <c r="J110" s="634"/>
      <c r="K110" s="634"/>
      <c r="L110" s="634"/>
      <c r="M110" s="634"/>
      <c r="N110" s="634"/>
    </row>
    <row r="111" ht="11.25">
      <c r="N111" s="76"/>
    </row>
    <row r="112" spans="2:14" ht="14.25" customHeight="1">
      <c r="B112" s="628" t="s">
        <v>50</v>
      </c>
      <c r="C112" s="630" t="s">
        <v>51</v>
      </c>
      <c r="D112" s="630" t="s">
        <v>52</v>
      </c>
      <c r="E112" s="628" t="s">
        <v>53</v>
      </c>
      <c r="F112" s="628" t="s">
        <v>54</v>
      </c>
      <c r="G112" s="628" t="s">
        <v>55</v>
      </c>
      <c r="H112" s="608" t="s">
        <v>418</v>
      </c>
      <c r="I112" s="608" t="s">
        <v>419</v>
      </c>
      <c r="J112" s="628" t="s">
        <v>56</v>
      </c>
      <c r="K112" s="628" t="s">
        <v>57</v>
      </c>
      <c r="L112" s="608" t="s">
        <v>420</v>
      </c>
      <c r="M112" s="628" t="s">
        <v>58</v>
      </c>
      <c r="N112" s="628" t="s">
        <v>59</v>
      </c>
    </row>
    <row r="113" spans="2:14" ht="24.75" customHeight="1">
      <c r="B113" s="629"/>
      <c r="C113" s="631" t="s">
        <v>60</v>
      </c>
      <c r="D113" s="631" t="s">
        <v>60</v>
      </c>
      <c r="E113" s="629"/>
      <c r="F113" s="629"/>
      <c r="G113" s="629"/>
      <c r="H113" s="632"/>
      <c r="I113" s="632"/>
      <c r="J113" s="629"/>
      <c r="K113" s="629"/>
      <c r="L113" s="632"/>
      <c r="M113" s="629"/>
      <c r="N113" s="629"/>
    </row>
    <row r="114" spans="1:14" ht="11.25">
      <c r="A114" s="8" t="s">
        <v>130</v>
      </c>
      <c r="B114" s="8">
        <v>3750</v>
      </c>
      <c r="C114" s="8">
        <v>93</v>
      </c>
      <c r="D114" s="8">
        <v>455</v>
      </c>
      <c r="E114" s="8">
        <v>994</v>
      </c>
      <c r="F114" s="8">
        <v>4</v>
      </c>
      <c r="G114" s="8">
        <v>1</v>
      </c>
      <c r="H114" s="8">
        <v>69</v>
      </c>
      <c r="I114" s="8">
        <v>22</v>
      </c>
      <c r="J114" s="8">
        <v>5</v>
      </c>
      <c r="K114" s="8">
        <v>0</v>
      </c>
      <c r="L114" s="8">
        <v>1</v>
      </c>
      <c r="M114" s="8">
        <v>93</v>
      </c>
      <c r="N114" s="8">
        <v>5487</v>
      </c>
    </row>
    <row r="115" spans="1:14" ht="11.25">
      <c r="A115" s="149" t="s">
        <v>131</v>
      </c>
      <c r="B115" s="149">
        <v>2889</v>
      </c>
      <c r="C115" s="149">
        <v>69</v>
      </c>
      <c r="D115" s="149">
        <v>136</v>
      </c>
      <c r="E115" s="149">
        <v>596</v>
      </c>
      <c r="F115" s="149">
        <v>4</v>
      </c>
      <c r="G115" s="149">
        <v>1</v>
      </c>
      <c r="H115" s="149">
        <v>39</v>
      </c>
      <c r="I115" s="149">
        <v>13</v>
      </c>
      <c r="J115" s="149">
        <v>1</v>
      </c>
      <c r="K115" s="149">
        <v>1</v>
      </c>
      <c r="L115" s="149">
        <v>4</v>
      </c>
      <c r="M115" s="149">
        <v>65</v>
      </c>
      <c r="N115" s="149">
        <v>3818</v>
      </c>
    </row>
    <row r="116" spans="1:14" ht="11.25">
      <c r="A116" s="8" t="s">
        <v>2</v>
      </c>
      <c r="B116" s="8">
        <f aca="true" t="shared" si="10" ref="B116:N116">SUM(B114:B115)</f>
        <v>6639</v>
      </c>
      <c r="C116" s="8">
        <f t="shared" si="10"/>
        <v>162</v>
      </c>
      <c r="D116" s="8">
        <f t="shared" si="10"/>
        <v>591</v>
      </c>
      <c r="E116" s="8">
        <f t="shared" si="10"/>
        <v>1590</v>
      </c>
      <c r="F116" s="8">
        <f t="shared" si="10"/>
        <v>8</v>
      </c>
      <c r="G116" s="8">
        <f t="shared" si="10"/>
        <v>2</v>
      </c>
      <c r="H116" s="8">
        <f t="shared" si="10"/>
        <v>108</v>
      </c>
      <c r="I116" s="8">
        <f t="shared" si="10"/>
        <v>35</v>
      </c>
      <c r="J116" s="8">
        <f t="shared" si="10"/>
        <v>6</v>
      </c>
      <c r="K116" s="8">
        <f t="shared" si="10"/>
        <v>1</v>
      </c>
      <c r="L116" s="8">
        <f t="shared" si="10"/>
        <v>5</v>
      </c>
      <c r="M116" s="8">
        <f t="shared" si="10"/>
        <v>158</v>
      </c>
      <c r="N116" s="8">
        <f t="shared" si="10"/>
        <v>9305</v>
      </c>
    </row>
    <row r="118" spans="1:14" ht="11.25">
      <c r="A118" s="634" t="s">
        <v>132</v>
      </c>
      <c r="B118" s="634"/>
      <c r="C118" s="634"/>
      <c r="D118" s="634"/>
      <c r="E118" s="634"/>
      <c r="F118" s="634"/>
      <c r="G118" s="634"/>
      <c r="H118" s="634"/>
      <c r="I118" s="634"/>
      <c r="J118" s="634"/>
      <c r="K118" s="634"/>
      <c r="L118" s="634"/>
      <c r="M118" s="634"/>
      <c r="N118" s="634"/>
    </row>
    <row r="119" ht="11.25">
      <c r="N119" s="76"/>
    </row>
    <row r="120" spans="2:14" ht="14.25" customHeight="1">
      <c r="B120" s="635" t="s">
        <v>50</v>
      </c>
      <c r="C120" s="637" t="s">
        <v>51</v>
      </c>
      <c r="D120" s="637" t="s">
        <v>52</v>
      </c>
      <c r="E120" s="635" t="s">
        <v>53</v>
      </c>
      <c r="F120" s="635" t="s">
        <v>54</v>
      </c>
      <c r="G120" s="635" t="s">
        <v>55</v>
      </c>
      <c r="H120" s="553" t="s">
        <v>418</v>
      </c>
      <c r="I120" s="553" t="s">
        <v>419</v>
      </c>
      <c r="J120" s="635" t="s">
        <v>56</v>
      </c>
      <c r="K120" s="635" t="s">
        <v>57</v>
      </c>
      <c r="L120" s="553" t="s">
        <v>420</v>
      </c>
      <c r="M120" s="635" t="s">
        <v>58</v>
      </c>
      <c r="N120" s="635" t="s">
        <v>59</v>
      </c>
    </row>
    <row r="121" spans="2:14" ht="25.5" customHeight="1">
      <c r="B121" s="636"/>
      <c r="C121" s="638" t="s">
        <v>60</v>
      </c>
      <c r="D121" s="638" t="s">
        <v>60</v>
      </c>
      <c r="E121" s="636"/>
      <c r="F121" s="636"/>
      <c r="G121" s="636"/>
      <c r="H121" s="553"/>
      <c r="I121" s="553"/>
      <c r="J121" s="636"/>
      <c r="K121" s="636"/>
      <c r="L121" s="553"/>
      <c r="M121" s="636"/>
      <c r="N121" s="636"/>
    </row>
    <row r="122" spans="1:14" ht="11.25">
      <c r="A122" s="8" t="s">
        <v>133</v>
      </c>
      <c r="B122" s="8">
        <v>2055</v>
      </c>
      <c r="C122" s="8">
        <v>42</v>
      </c>
      <c r="D122" s="8">
        <v>222</v>
      </c>
      <c r="E122" s="8">
        <v>360</v>
      </c>
      <c r="F122" s="8">
        <v>1</v>
      </c>
      <c r="G122" s="8">
        <v>0</v>
      </c>
      <c r="H122" s="8">
        <v>57</v>
      </c>
      <c r="I122" s="8">
        <v>37</v>
      </c>
      <c r="J122" s="8">
        <v>1</v>
      </c>
      <c r="K122" s="8">
        <v>0</v>
      </c>
      <c r="L122" s="8">
        <v>0</v>
      </c>
      <c r="M122" s="8">
        <v>166</v>
      </c>
      <c r="N122" s="8">
        <v>2941</v>
      </c>
    </row>
    <row r="123" spans="1:14" ht="11.25">
      <c r="A123" s="8" t="s">
        <v>134</v>
      </c>
      <c r="B123" s="8">
        <v>1358</v>
      </c>
      <c r="C123" s="8">
        <v>38</v>
      </c>
      <c r="D123" s="8">
        <v>309</v>
      </c>
      <c r="E123" s="8">
        <v>175</v>
      </c>
      <c r="F123" s="8">
        <v>0</v>
      </c>
      <c r="G123" s="8">
        <v>0</v>
      </c>
      <c r="H123" s="8">
        <v>50</v>
      </c>
      <c r="I123" s="8">
        <v>60</v>
      </c>
      <c r="J123" s="8">
        <v>5</v>
      </c>
      <c r="K123" s="8">
        <v>0</v>
      </c>
      <c r="L123" s="8">
        <v>0</v>
      </c>
      <c r="M123" s="8">
        <v>55</v>
      </c>
      <c r="N123" s="8">
        <v>2050</v>
      </c>
    </row>
    <row r="124" spans="1:14" ht="11.25">
      <c r="A124" s="8" t="s">
        <v>135</v>
      </c>
      <c r="B124" s="8">
        <v>1202</v>
      </c>
      <c r="C124" s="8">
        <v>32</v>
      </c>
      <c r="D124" s="8">
        <v>289</v>
      </c>
      <c r="E124" s="8">
        <v>234</v>
      </c>
      <c r="F124" s="8">
        <v>1</v>
      </c>
      <c r="G124" s="8">
        <v>1</v>
      </c>
      <c r="H124" s="8">
        <v>58</v>
      </c>
      <c r="I124" s="8">
        <v>48</v>
      </c>
      <c r="J124" s="8">
        <v>6</v>
      </c>
      <c r="K124" s="8">
        <v>0</v>
      </c>
      <c r="L124" s="8">
        <v>0</v>
      </c>
      <c r="M124" s="8">
        <v>36</v>
      </c>
      <c r="N124" s="8">
        <v>1907</v>
      </c>
    </row>
    <row r="125" spans="1:14" ht="11.25">
      <c r="A125" s="149" t="s">
        <v>136</v>
      </c>
      <c r="B125" s="149">
        <v>641</v>
      </c>
      <c r="C125" s="149">
        <v>4</v>
      </c>
      <c r="D125" s="149">
        <v>16</v>
      </c>
      <c r="E125" s="149">
        <v>84</v>
      </c>
      <c r="F125" s="149">
        <v>1</v>
      </c>
      <c r="G125" s="149">
        <v>0</v>
      </c>
      <c r="H125" s="149">
        <v>5</v>
      </c>
      <c r="I125" s="149">
        <v>4</v>
      </c>
      <c r="J125" s="149">
        <v>1</v>
      </c>
      <c r="K125" s="149">
        <v>0</v>
      </c>
      <c r="L125" s="149">
        <v>0</v>
      </c>
      <c r="M125" s="149">
        <v>7</v>
      </c>
      <c r="N125" s="149">
        <v>763</v>
      </c>
    </row>
    <row r="126" spans="1:14" ht="11.25">
      <c r="A126" s="8" t="s">
        <v>2</v>
      </c>
      <c r="B126" s="8">
        <f aca="true" t="shared" si="11" ref="B126:N126">SUM(B122:B125)</f>
        <v>5256</v>
      </c>
      <c r="C126" s="8">
        <f t="shared" si="11"/>
        <v>116</v>
      </c>
      <c r="D126" s="8">
        <f t="shared" si="11"/>
        <v>836</v>
      </c>
      <c r="E126" s="8">
        <f t="shared" si="11"/>
        <v>853</v>
      </c>
      <c r="F126" s="8">
        <f t="shared" si="11"/>
        <v>3</v>
      </c>
      <c r="G126" s="8">
        <f t="shared" si="11"/>
        <v>1</v>
      </c>
      <c r="H126" s="8">
        <f t="shared" si="11"/>
        <v>170</v>
      </c>
      <c r="I126" s="8">
        <f t="shared" si="11"/>
        <v>149</v>
      </c>
      <c r="J126" s="8">
        <f t="shared" si="11"/>
        <v>13</v>
      </c>
      <c r="K126" s="8">
        <f t="shared" si="11"/>
        <v>0</v>
      </c>
      <c r="L126" s="8">
        <f t="shared" si="11"/>
        <v>0</v>
      </c>
      <c r="M126" s="8">
        <f t="shared" si="11"/>
        <v>264</v>
      </c>
      <c r="N126" s="8">
        <f t="shared" si="11"/>
        <v>7661</v>
      </c>
    </row>
    <row r="128" spans="1:14" ht="11.25">
      <c r="A128" s="482" t="s">
        <v>282</v>
      </c>
      <c r="B128" s="482"/>
      <c r="C128" s="482"/>
      <c r="D128" s="482"/>
      <c r="E128" s="482"/>
      <c r="F128" s="482"/>
      <c r="G128" s="482"/>
      <c r="H128" s="482"/>
      <c r="I128" s="482"/>
      <c r="J128" s="482"/>
      <c r="K128" s="482"/>
      <c r="L128" s="482"/>
      <c r="M128" s="482"/>
      <c r="N128" s="482"/>
    </row>
    <row r="129" spans="1:20" s="31" customFormat="1" ht="15.75" customHeight="1">
      <c r="A129" s="624"/>
      <c r="B129" s="625"/>
      <c r="C129" s="625"/>
      <c r="D129" s="625"/>
      <c r="E129" s="625"/>
      <c r="F129" s="625"/>
      <c r="G129" s="625"/>
      <c r="H129" s="625"/>
      <c r="I129" s="625"/>
      <c r="J129" s="625"/>
      <c r="K129" s="625"/>
      <c r="L129" s="625"/>
      <c r="M129" s="625"/>
      <c r="N129" s="625"/>
      <c r="O129" s="625"/>
      <c r="P129" s="625"/>
      <c r="Q129" s="625"/>
      <c r="R129" s="625"/>
      <c r="S129" s="625"/>
      <c r="T129" s="625"/>
    </row>
    <row r="130" spans="1:14" ht="11.25">
      <c r="A130" s="634" t="s">
        <v>137</v>
      </c>
      <c r="B130" s="634"/>
      <c r="C130" s="634"/>
      <c r="D130" s="634"/>
      <c r="E130" s="634"/>
      <c r="F130" s="634"/>
      <c r="G130" s="634"/>
      <c r="H130" s="634"/>
      <c r="I130" s="634"/>
      <c r="J130" s="634"/>
      <c r="K130" s="634"/>
      <c r="L130" s="634"/>
      <c r="M130" s="634"/>
      <c r="N130" s="634"/>
    </row>
    <row r="131" ht="11.25">
      <c r="N131" s="76"/>
    </row>
    <row r="132" spans="2:14" ht="14.25" customHeight="1">
      <c r="B132" s="628" t="s">
        <v>50</v>
      </c>
      <c r="C132" s="630" t="s">
        <v>51</v>
      </c>
      <c r="D132" s="630" t="s">
        <v>52</v>
      </c>
      <c r="E132" s="628" t="s">
        <v>53</v>
      </c>
      <c r="F132" s="628" t="s">
        <v>54</v>
      </c>
      <c r="G132" s="628" t="s">
        <v>55</v>
      </c>
      <c r="H132" s="608" t="s">
        <v>418</v>
      </c>
      <c r="I132" s="608" t="s">
        <v>419</v>
      </c>
      <c r="J132" s="628" t="s">
        <v>56</v>
      </c>
      <c r="K132" s="628" t="s">
        <v>57</v>
      </c>
      <c r="L132" s="608" t="s">
        <v>420</v>
      </c>
      <c r="M132" s="628" t="s">
        <v>58</v>
      </c>
      <c r="N132" s="628" t="s">
        <v>59</v>
      </c>
    </row>
    <row r="133" spans="2:14" ht="21.75" customHeight="1">
      <c r="B133" s="629"/>
      <c r="C133" s="631" t="s">
        <v>60</v>
      </c>
      <c r="D133" s="631" t="s">
        <v>60</v>
      </c>
      <c r="E133" s="629"/>
      <c r="F133" s="629"/>
      <c r="G133" s="629"/>
      <c r="H133" s="632"/>
      <c r="I133" s="632"/>
      <c r="J133" s="629"/>
      <c r="K133" s="629"/>
      <c r="L133" s="632"/>
      <c r="M133" s="629"/>
      <c r="N133" s="629"/>
    </row>
    <row r="134" spans="1:14" ht="11.25">
      <c r="A134" s="8" t="s">
        <v>138</v>
      </c>
      <c r="B134" s="8">
        <v>4428</v>
      </c>
      <c r="C134" s="8">
        <v>191</v>
      </c>
      <c r="D134" s="8">
        <v>901</v>
      </c>
      <c r="E134" s="8">
        <v>828</v>
      </c>
      <c r="F134" s="8">
        <v>5</v>
      </c>
      <c r="G134" s="8">
        <v>0</v>
      </c>
      <c r="H134" s="8">
        <v>155</v>
      </c>
      <c r="I134" s="8">
        <v>170</v>
      </c>
      <c r="J134" s="8">
        <v>9</v>
      </c>
      <c r="K134" s="8">
        <v>5</v>
      </c>
      <c r="L134" s="8">
        <v>3</v>
      </c>
      <c r="M134" s="8">
        <v>253</v>
      </c>
      <c r="N134" s="8">
        <v>6948</v>
      </c>
    </row>
    <row r="135" spans="1:14" ht="11.25">
      <c r="A135" s="8" t="s">
        <v>139</v>
      </c>
      <c r="B135" s="8">
        <v>2811</v>
      </c>
      <c r="C135" s="8">
        <v>293</v>
      </c>
      <c r="D135" s="8">
        <v>784</v>
      </c>
      <c r="E135" s="8">
        <v>629</v>
      </c>
      <c r="F135" s="8">
        <v>4</v>
      </c>
      <c r="G135" s="8">
        <v>0</v>
      </c>
      <c r="H135" s="8">
        <v>95</v>
      </c>
      <c r="I135" s="8">
        <v>124</v>
      </c>
      <c r="J135" s="8">
        <v>2</v>
      </c>
      <c r="K135" s="8">
        <v>0</v>
      </c>
      <c r="L135" s="8">
        <v>3</v>
      </c>
      <c r="M135" s="8">
        <v>309</v>
      </c>
      <c r="N135" s="8">
        <v>5054</v>
      </c>
    </row>
    <row r="136" spans="1:14" ht="11.25">
      <c r="A136" s="8" t="s">
        <v>140</v>
      </c>
      <c r="B136" s="8">
        <v>1071</v>
      </c>
      <c r="C136" s="8">
        <v>140</v>
      </c>
      <c r="D136" s="8">
        <v>515</v>
      </c>
      <c r="E136" s="8">
        <v>257</v>
      </c>
      <c r="F136" s="8">
        <v>1</v>
      </c>
      <c r="G136" s="8">
        <v>0</v>
      </c>
      <c r="H136" s="8">
        <v>62</v>
      </c>
      <c r="I136" s="8">
        <v>91</v>
      </c>
      <c r="J136" s="8">
        <v>3</v>
      </c>
      <c r="K136" s="8">
        <v>0</v>
      </c>
      <c r="L136" s="8">
        <v>0</v>
      </c>
      <c r="M136" s="8">
        <v>124</v>
      </c>
      <c r="N136" s="8">
        <v>2264</v>
      </c>
    </row>
    <row r="137" spans="1:14" ht="11.25">
      <c r="A137" s="33" t="s">
        <v>141</v>
      </c>
      <c r="B137" s="33">
        <v>2033</v>
      </c>
      <c r="C137" s="33">
        <v>247</v>
      </c>
      <c r="D137" s="33">
        <v>359</v>
      </c>
      <c r="E137" s="33">
        <v>592</v>
      </c>
      <c r="F137" s="33">
        <v>0</v>
      </c>
      <c r="G137" s="33">
        <v>0</v>
      </c>
      <c r="H137" s="33">
        <v>71</v>
      </c>
      <c r="I137" s="33">
        <v>75</v>
      </c>
      <c r="J137" s="33">
        <v>7</v>
      </c>
      <c r="K137" s="33">
        <v>2</v>
      </c>
      <c r="L137" s="33">
        <v>0</v>
      </c>
      <c r="M137" s="33">
        <v>91</v>
      </c>
      <c r="N137" s="33">
        <v>3477</v>
      </c>
    </row>
    <row r="138" spans="1:14" ht="11.25">
      <c r="A138" s="149" t="s">
        <v>142</v>
      </c>
      <c r="B138" s="149">
        <v>2619</v>
      </c>
      <c r="C138" s="149">
        <v>151</v>
      </c>
      <c r="D138" s="149">
        <v>1107</v>
      </c>
      <c r="E138" s="149">
        <v>390</v>
      </c>
      <c r="F138" s="149">
        <v>4</v>
      </c>
      <c r="G138" s="149">
        <v>1</v>
      </c>
      <c r="H138" s="149">
        <v>133</v>
      </c>
      <c r="I138" s="149">
        <v>189</v>
      </c>
      <c r="J138" s="149">
        <v>3</v>
      </c>
      <c r="K138" s="149">
        <v>9</v>
      </c>
      <c r="L138" s="149">
        <v>0</v>
      </c>
      <c r="M138" s="149">
        <v>386</v>
      </c>
      <c r="N138" s="149">
        <v>4992</v>
      </c>
    </row>
    <row r="139" spans="1:14" ht="11.25">
      <c r="A139" s="8" t="s">
        <v>2</v>
      </c>
      <c r="B139" s="8">
        <f aca="true" t="shared" si="12" ref="B139:N139">SUM(B134:B138)</f>
        <v>12962</v>
      </c>
      <c r="C139" s="8">
        <f t="shared" si="12"/>
        <v>1022</v>
      </c>
      <c r="D139" s="8">
        <f t="shared" si="12"/>
        <v>3666</v>
      </c>
      <c r="E139" s="8">
        <f t="shared" si="12"/>
        <v>2696</v>
      </c>
      <c r="F139" s="8">
        <f t="shared" si="12"/>
        <v>14</v>
      </c>
      <c r="G139" s="8">
        <f t="shared" si="12"/>
        <v>1</v>
      </c>
      <c r="H139" s="8">
        <f t="shared" si="12"/>
        <v>516</v>
      </c>
      <c r="I139" s="8">
        <f t="shared" si="12"/>
        <v>649</v>
      </c>
      <c r="J139" s="8">
        <f t="shared" si="12"/>
        <v>24</v>
      </c>
      <c r="K139" s="8">
        <f t="shared" si="12"/>
        <v>16</v>
      </c>
      <c r="L139" s="8">
        <f t="shared" si="12"/>
        <v>6</v>
      </c>
      <c r="M139" s="8">
        <f t="shared" si="12"/>
        <v>1163</v>
      </c>
      <c r="N139" s="8">
        <f t="shared" si="12"/>
        <v>22735</v>
      </c>
    </row>
    <row r="141" spans="1:14" ht="11.25">
      <c r="A141" s="634" t="s">
        <v>143</v>
      </c>
      <c r="B141" s="634"/>
      <c r="C141" s="634"/>
      <c r="D141" s="634"/>
      <c r="E141" s="634"/>
      <c r="F141" s="634"/>
      <c r="G141" s="634"/>
      <c r="H141" s="634"/>
      <c r="I141" s="634"/>
      <c r="J141" s="634"/>
      <c r="K141" s="634"/>
      <c r="L141" s="634"/>
      <c r="M141" s="634"/>
      <c r="N141" s="634"/>
    </row>
    <row r="142" ht="11.25">
      <c r="N142" s="76"/>
    </row>
    <row r="143" spans="2:14" ht="14.25" customHeight="1">
      <c r="B143" s="628" t="s">
        <v>50</v>
      </c>
      <c r="C143" s="630" t="s">
        <v>51</v>
      </c>
      <c r="D143" s="630" t="s">
        <v>52</v>
      </c>
      <c r="E143" s="628" t="s">
        <v>53</v>
      </c>
      <c r="F143" s="628" t="s">
        <v>54</v>
      </c>
      <c r="G143" s="628" t="s">
        <v>55</v>
      </c>
      <c r="H143" s="608" t="s">
        <v>418</v>
      </c>
      <c r="I143" s="608" t="s">
        <v>419</v>
      </c>
      <c r="J143" s="628" t="s">
        <v>56</v>
      </c>
      <c r="K143" s="628" t="s">
        <v>57</v>
      </c>
      <c r="L143" s="608" t="s">
        <v>420</v>
      </c>
      <c r="M143" s="628" t="s">
        <v>58</v>
      </c>
      <c r="N143" s="628" t="s">
        <v>59</v>
      </c>
    </row>
    <row r="144" spans="2:14" ht="23.25" customHeight="1">
      <c r="B144" s="629"/>
      <c r="C144" s="631" t="s">
        <v>60</v>
      </c>
      <c r="D144" s="631" t="s">
        <v>60</v>
      </c>
      <c r="E144" s="629"/>
      <c r="F144" s="629"/>
      <c r="G144" s="629"/>
      <c r="H144" s="632"/>
      <c r="I144" s="632"/>
      <c r="J144" s="629"/>
      <c r="K144" s="629"/>
      <c r="L144" s="632"/>
      <c r="M144" s="629"/>
      <c r="N144" s="629"/>
    </row>
    <row r="145" spans="1:14" ht="11.25">
      <c r="A145" s="8" t="s">
        <v>144</v>
      </c>
      <c r="B145" s="8">
        <v>2748</v>
      </c>
      <c r="C145" s="8">
        <v>300</v>
      </c>
      <c r="D145" s="8">
        <v>1732</v>
      </c>
      <c r="E145" s="8">
        <v>533</v>
      </c>
      <c r="F145" s="8">
        <v>4</v>
      </c>
      <c r="G145" s="8">
        <v>0</v>
      </c>
      <c r="H145" s="8">
        <v>135</v>
      </c>
      <c r="I145" s="8">
        <v>245</v>
      </c>
      <c r="J145" s="8">
        <v>4</v>
      </c>
      <c r="K145" s="8">
        <v>85</v>
      </c>
      <c r="L145" s="8">
        <v>1</v>
      </c>
      <c r="M145" s="8">
        <v>102</v>
      </c>
      <c r="N145" s="8">
        <v>5889</v>
      </c>
    </row>
    <row r="146" spans="1:14" ht="11.25">
      <c r="A146" s="8" t="s">
        <v>145</v>
      </c>
      <c r="B146" s="8">
        <v>3343</v>
      </c>
      <c r="C146" s="8">
        <v>193</v>
      </c>
      <c r="D146" s="8">
        <v>1580</v>
      </c>
      <c r="E146" s="8">
        <v>613</v>
      </c>
      <c r="F146" s="8">
        <v>4</v>
      </c>
      <c r="G146" s="8">
        <v>6</v>
      </c>
      <c r="H146" s="8">
        <v>169</v>
      </c>
      <c r="I146" s="8">
        <v>234</v>
      </c>
      <c r="J146" s="8">
        <v>3</v>
      </c>
      <c r="K146" s="8">
        <v>51</v>
      </c>
      <c r="L146" s="8">
        <v>1</v>
      </c>
      <c r="M146" s="8">
        <v>76</v>
      </c>
      <c r="N146" s="8">
        <v>6273</v>
      </c>
    </row>
    <row r="147" spans="1:14" ht="11.25">
      <c r="A147" s="8" t="s">
        <v>146</v>
      </c>
      <c r="B147" s="8">
        <v>3046</v>
      </c>
      <c r="C147" s="8">
        <v>354</v>
      </c>
      <c r="D147" s="8">
        <v>980</v>
      </c>
      <c r="E147" s="8">
        <v>784</v>
      </c>
      <c r="F147" s="8">
        <v>6</v>
      </c>
      <c r="G147" s="8">
        <v>1</v>
      </c>
      <c r="H147" s="8">
        <v>138</v>
      </c>
      <c r="I147" s="8">
        <v>244</v>
      </c>
      <c r="J147" s="8">
        <v>8</v>
      </c>
      <c r="K147" s="8">
        <v>11</v>
      </c>
      <c r="L147" s="8">
        <v>0</v>
      </c>
      <c r="M147" s="8">
        <v>505</v>
      </c>
      <c r="N147" s="8">
        <v>6077</v>
      </c>
    </row>
    <row r="148" spans="1:14" ht="11.25">
      <c r="A148" s="149" t="s">
        <v>147</v>
      </c>
      <c r="B148" s="149">
        <v>3136</v>
      </c>
      <c r="C148" s="149">
        <v>306</v>
      </c>
      <c r="D148" s="149">
        <v>1428</v>
      </c>
      <c r="E148" s="149">
        <v>511</v>
      </c>
      <c r="F148" s="149">
        <v>2</v>
      </c>
      <c r="G148" s="149">
        <v>7</v>
      </c>
      <c r="H148" s="149">
        <v>166</v>
      </c>
      <c r="I148" s="149">
        <v>180</v>
      </c>
      <c r="J148" s="149">
        <v>4</v>
      </c>
      <c r="K148" s="149">
        <v>25</v>
      </c>
      <c r="L148" s="149">
        <v>0</v>
      </c>
      <c r="M148" s="149">
        <v>369</v>
      </c>
      <c r="N148" s="149">
        <v>6134</v>
      </c>
    </row>
    <row r="149" spans="1:14" ht="11.25">
      <c r="A149" s="8" t="s">
        <v>2</v>
      </c>
      <c r="B149" s="8">
        <f aca="true" t="shared" si="13" ref="B149:N149">SUM(B145:B148)</f>
        <v>12273</v>
      </c>
      <c r="C149" s="8">
        <f t="shared" si="13"/>
        <v>1153</v>
      </c>
      <c r="D149" s="8">
        <f t="shared" si="13"/>
        <v>5720</v>
      </c>
      <c r="E149" s="8">
        <f t="shared" si="13"/>
        <v>2441</v>
      </c>
      <c r="F149" s="8">
        <f t="shared" si="13"/>
        <v>16</v>
      </c>
      <c r="G149" s="8">
        <f t="shared" si="13"/>
        <v>14</v>
      </c>
      <c r="H149" s="8">
        <f t="shared" si="13"/>
        <v>608</v>
      </c>
      <c r="I149" s="8">
        <f t="shared" si="13"/>
        <v>903</v>
      </c>
      <c r="J149" s="8">
        <f t="shared" si="13"/>
        <v>19</v>
      </c>
      <c r="K149" s="8">
        <f t="shared" si="13"/>
        <v>172</v>
      </c>
      <c r="L149" s="8">
        <f t="shared" si="13"/>
        <v>2</v>
      </c>
      <c r="M149" s="8">
        <f t="shared" si="13"/>
        <v>1052</v>
      </c>
      <c r="N149" s="8">
        <f t="shared" si="13"/>
        <v>24373</v>
      </c>
    </row>
    <row r="151" spans="1:14" ht="11.25">
      <c r="A151" s="634" t="s">
        <v>148</v>
      </c>
      <c r="B151" s="634"/>
      <c r="C151" s="634"/>
      <c r="D151" s="634"/>
      <c r="E151" s="634"/>
      <c r="F151" s="634"/>
      <c r="G151" s="634"/>
      <c r="H151" s="634"/>
      <c r="I151" s="634"/>
      <c r="J151" s="634"/>
      <c r="K151" s="634"/>
      <c r="L151" s="634"/>
      <c r="M151" s="634"/>
      <c r="N151" s="634"/>
    </row>
    <row r="152" ht="11.25">
      <c r="N152" s="76"/>
    </row>
    <row r="153" spans="2:14" ht="14.25" customHeight="1">
      <c r="B153" s="628" t="s">
        <v>50</v>
      </c>
      <c r="C153" s="630" t="s">
        <v>51</v>
      </c>
      <c r="D153" s="630" t="s">
        <v>52</v>
      </c>
      <c r="E153" s="628" t="s">
        <v>53</v>
      </c>
      <c r="F153" s="628" t="s">
        <v>54</v>
      </c>
      <c r="G153" s="628" t="s">
        <v>55</v>
      </c>
      <c r="H153" s="608" t="s">
        <v>418</v>
      </c>
      <c r="I153" s="608" t="s">
        <v>419</v>
      </c>
      <c r="J153" s="628" t="s">
        <v>56</v>
      </c>
      <c r="K153" s="628" t="s">
        <v>57</v>
      </c>
      <c r="L153" s="608" t="s">
        <v>420</v>
      </c>
      <c r="M153" s="628" t="s">
        <v>58</v>
      </c>
      <c r="N153" s="628" t="s">
        <v>59</v>
      </c>
    </row>
    <row r="154" spans="2:14" ht="22.5" customHeight="1">
      <c r="B154" s="629"/>
      <c r="C154" s="631" t="s">
        <v>60</v>
      </c>
      <c r="D154" s="631" t="s">
        <v>60</v>
      </c>
      <c r="E154" s="629"/>
      <c r="F154" s="629"/>
      <c r="G154" s="629"/>
      <c r="H154" s="632"/>
      <c r="I154" s="632"/>
      <c r="J154" s="629"/>
      <c r="K154" s="629"/>
      <c r="L154" s="632"/>
      <c r="M154" s="629"/>
      <c r="N154" s="629"/>
    </row>
    <row r="155" spans="1:14" ht="11.25">
      <c r="A155" s="8" t="s">
        <v>149</v>
      </c>
      <c r="B155" s="8">
        <v>2089</v>
      </c>
      <c r="C155" s="8">
        <v>393</v>
      </c>
      <c r="D155" s="8">
        <v>789</v>
      </c>
      <c r="E155" s="8">
        <v>355</v>
      </c>
      <c r="F155" s="8">
        <v>4</v>
      </c>
      <c r="G155" s="8">
        <v>1</v>
      </c>
      <c r="H155" s="8">
        <v>128</v>
      </c>
      <c r="I155" s="8">
        <v>153</v>
      </c>
      <c r="J155" s="8">
        <v>3</v>
      </c>
      <c r="K155" s="8">
        <v>0</v>
      </c>
      <c r="L155" s="8">
        <v>0</v>
      </c>
      <c r="M155" s="8">
        <v>39</v>
      </c>
      <c r="N155" s="8">
        <v>3954</v>
      </c>
    </row>
    <row r="156" spans="1:14" ht="11.25">
      <c r="A156" s="8" t="s">
        <v>150</v>
      </c>
      <c r="B156" s="8">
        <v>3270</v>
      </c>
      <c r="C156" s="8">
        <v>322</v>
      </c>
      <c r="D156" s="8">
        <v>673</v>
      </c>
      <c r="E156" s="8">
        <v>443</v>
      </c>
      <c r="F156" s="8">
        <v>2</v>
      </c>
      <c r="G156" s="8">
        <v>2</v>
      </c>
      <c r="H156" s="8">
        <v>136</v>
      </c>
      <c r="I156" s="8">
        <v>177</v>
      </c>
      <c r="J156" s="8">
        <v>15</v>
      </c>
      <c r="K156" s="8">
        <v>24</v>
      </c>
      <c r="L156" s="8">
        <v>0</v>
      </c>
      <c r="M156" s="8">
        <v>42</v>
      </c>
      <c r="N156" s="8">
        <v>5106</v>
      </c>
    </row>
    <row r="157" spans="1:14" ht="11.25">
      <c r="A157" s="8" t="s">
        <v>151</v>
      </c>
      <c r="B157" s="8">
        <v>1697</v>
      </c>
      <c r="C157" s="8">
        <v>224</v>
      </c>
      <c r="D157" s="8">
        <v>1105</v>
      </c>
      <c r="E157" s="8">
        <v>308</v>
      </c>
      <c r="F157" s="8">
        <v>3</v>
      </c>
      <c r="G157" s="8">
        <v>0</v>
      </c>
      <c r="H157" s="8">
        <v>104</v>
      </c>
      <c r="I157" s="8">
        <v>163</v>
      </c>
      <c r="J157" s="8">
        <v>2</v>
      </c>
      <c r="K157" s="8">
        <v>1</v>
      </c>
      <c r="L157" s="8">
        <v>0</v>
      </c>
      <c r="M157" s="8">
        <v>41</v>
      </c>
      <c r="N157" s="8">
        <v>3648</v>
      </c>
    </row>
    <row r="158" spans="1:14" ht="11.25">
      <c r="A158" s="149" t="s">
        <v>152</v>
      </c>
      <c r="B158" s="149">
        <v>1963</v>
      </c>
      <c r="C158" s="149">
        <v>421</v>
      </c>
      <c r="D158" s="149">
        <v>677</v>
      </c>
      <c r="E158" s="149">
        <v>376</v>
      </c>
      <c r="F158" s="149">
        <v>3</v>
      </c>
      <c r="G158" s="149">
        <v>3</v>
      </c>
      <c r="H158" s="149">
        <v>88</v>
      </c>
      <c r="I158" s="149">
        <v>159</v>
      </c>
      <c r="J158" s="149">
        <v>2</v>
      </c>
      <c r="K158" s="149">
        <v>0</v>
      </c>
      <c r="L158" s="149">
        <v>1</v>
      </c>
      <c r="M158" s="149">
        <v>90</v>
      </c>
      <c r="N158" s="149">
        <v>3783</v>
      </c>
    </row>
    <row r="159" spans="1:14" ht="11.25">
      <c r="A159" s="8" t="s">
        <v>2</v>
      </c>
      <c r="B159" s="8">
        <f aca="true" t="shared" si="14" ref="B159:N159">SUM(B155:B158)</f>
        <v>9019</v>
      </c>
      <c r="C159" s="8">
        <f t="shared" si="14"/>
        <v>1360</v>
      </c>
      <c r="D159" s="8">
        <f t="shared" si="14"/>
        <v>3244</v>
      </c>
      <c r="E159" s="8">
        <f t="shared" si="14"/>
        <v>1482</v>
      </c>
      <c r="F159" s="8">
        <f t="shared" si="14"/>
        <v>12</v>
      </c>
      <c r="G159" s="8">
        <f t="shared" si="14"/>
        <v>6</v>
      </c>
      <c r="H159" s="8">
        <f t="shared" si="14"/>
        <v>456</v>
      </c>
      <c r="I159" s="8">
        <f t="shared" si="14"/>
        <v>652</v>
      </c>
      <c r="J159" s="8">
        <f t="shared" si="14"/>
        <v>22</v>
      </c>
      <c r="K159" s="8">
        <f t="shared" si="14"/>
        <v>25</v>
      </c>
      <c r="L159" s="8">
        <f t="shared" si="14"/>
        <v>1</v>
      </c>
      <c r="M159" s="8">
        <f t="shared" si="14"/>
        <v>212</v>
      </c>
      <c r="N159" s="8">
        <f t="shared" si="14"/>
        <v>16491</v>
      </c>
    </row>
    <row r="161" spans="1:14" ht="11.25">
      <c r="A161" s="482" t="s">
        <v>282</v>
      </c>
      <c r="B161" s="482"/>
      <c r="C161" s="482"/>
      <c r="D161" s="482"/>
      <c r="E161" s="482"/>
      <c r="F161" s="482"/>
      <c r="G161" s="482"/>
      <c r="H161" s="482"/>
      <c r="I161" s="482"/>
      <c r="J161" s="482"/>
      <c r="K161" s="482"/>
      <c r="L161" s="482"/>
      <c r="M161" s="482"/>
      <c r="N161" s="482"/>
    </row>
    <row r="162" spans="1:20" s="31" customFormat="1" ht="15.75" customHeight="1">
      <c r="A162" s="624"/>
      <c r="B162" s="625"/>
      <c r="C162" s="625"/>
      <c r="D162" s="625"/>
      <c r="E162" s="625"/>
      <c r="F162" s="625"/>
      <c r="G162" s="625"/>
      <c r="H162" s="625"/>
      <c r="I162" s="625"/>
      <c r="J162" s="625"/>
      <c r="K162" s="625"/>
      <c r="L162" s="625"/>
      <c r="M162" s="625"/>
      <c r="N162" s="625"/>
      <c r="O162" s="625"/>
      <c r="P162" s="625"/>
      <c r="Q162" s="625"/>
      <c r="R162" s="625"/>
      <c r="S162" s="625"/>
      <c r="T162" s="625"/>
    </row>
    <row r="163" spans="1:14" ht="11.25">
      <c r="A163" s="634" t="s">
        <v>153</v>
      </c>
      <c r="B163" s="634"/>
      <c r="C163" s="634"/>
      <c r="D163" s="634"/>
      <c r="E163" s="634"/>
      <c r="F163" s="634"/>
      <c r="G163" s="634"/>
      <c r="H163" s="634"/>
      <c r="I163" s="634"/>
      <c r="J163" s="634"/>
      <c r="K163" s="634"/>
      <c r="L163" s="634"/>
      <c r="M163" s="634"/>
      <c r="N163" s="634"/>
    </row>
    <row r="164" ht="11.25">
      <c r="N164" s="76"/>
    </row>
    <row r="165" spans="2:14" ht="14.25" customHeight="1">
      <c r="B165" s="628" t="s">
        <v>50</v>
      </c>
      <c r="C165" s="630" t="s">
        <v>51</v>
      </c>
      <c r="D165" s="630" t="s">
        <v>52</v>
      </c>
      <c r="E165" s="628" t="s">
        <v>53</v>
      </c>
      <c r="F165" s="628" t="s">
        <v>54</v>
      </c>
      <c r="G165" s="628" t="s">
        <v>55</v>
      </c>
      <c r="H165" s="608" t="s">
        <v>418</v>
      </c>
      <c r="I165" s="608" t="s">
        <v>419</v>
      </c>
      <c r="J165" s="628" t="s">
        <v>56</v>
      </c>
      <c r="K165" s="628" t="s">
        <v>57</v>
      </c>
      <c r="L165" s="608" t="s">
        <v>420</v>
      </c>
      <c r="M165" s="628" t="s">
        <v>58</v>
      </c>
      <c r="N165" s="628" t="s">
        <v>59</v>
      </c>
    </row>
    <row r="166" spans="2:14" ht="23.25" customHeight="1">
      <c r="B166" s="629"/>
      <c r="C166" s="631" t="s">
        <v>60</v>
      </c>
      <c r="D166" s="631" t="s">
        <v>60</v>
      </c>
      <c r="E166" s="629"/>
      <c r="F166" s="629"/>
      <c r="G166" s="629"/>
      <c r="H166" s="632"/>
      <c r="I166" s="632"/>
      <c r="J166" s="629"/>
      <c r="K166" s="629"/>
      <c r="L166" s="632"/>
      <c r="M166" s="629"/>
      <c r="N166" s="629"/>
    </row>
    <row r="167" spans="1:14" ht="11.25">
      <c r="A167" s="8" t="s">
        <v>154</v>
      </c>
      <c r="B167" s="8">
        <v>3002</v>
      </c>
      <c r="C167" s="8">
        <v>563</v>
      </c>
      <c r="D167" s="8">
        <v>1666</v>
      </c>
      <c r="E167" s="8">
        <v>644</v>
      </c>
      <c r="F167" s="8">
        <v>4</v>
      </c>
      <c r="G167" s="8">
        <v>3</v>
      </c>
      <c r="H167" s="8">
        <v>105</v>
      </c>
      <c r="I167" s="8">
        <v>185</v>
      </c>
      <c r="J167" s="8">
        <v>14</v>
      </c>
      <c r="K167" s="8">
        <v>0</v>
      </c>
      <c r="L167" s="8">
        <v>1</v>
      </c>
      <c r="M167" s="8">
        <v>43</v>
      </c>
      <c r="N167" s="8">
        <v>6230</v>
      </c>
    </row>
    <row r="168" spans="1:14" ht="11.25">
      <c r="A168" s="8" t="s">
        <v>155</v>
      </c>
      <c r="B168" s="8">
        <v>7899</v>
      </c>
      <c r="C168" s="8">
        <v>952</v>
      </c>
      <c r="D168" s="8">
        <v>680</v>
      </c>
      <c r="E168" s="8">
        <v>1482</v>
      </c>
      <c r="F168" s="8">
        <v>5</v>
      </c>
      <c r="G168" s="8">
        <v>4</v>
      </c>
      <c r="H168" s="8">
        <v>318</v>
      </c>
      <c r="I168" s="8">
        <v>216</v>
      </c>
      <c r="J168" s="8">
        <v>10</v>
      </c>
      <c r="K168" s="8">
        <v>9</v>
      </c>
      <c r="L168" s="8">
        <v>3</v>
      </c>
      <c r="M168" s="8">
        <v>64</v>
      </c>
      <c r="N168" s="8">
        <v>11642</v>
      </c>
    </row>
    <row r="169" spans="1:14" ht="11.25">
      <c r="A169" s="8" t="s">
        <v>156</v>
      </c>
      <c r="B169" s="8">
        <v>2094</v>
      </c>
      <c r="C169" s="8">
        <v>400</v>
      </c>
      <c r="D169" s="8">
        <v>1216</v>
      </c>
      <c r="E169" s="8">
        <v>299</v>
      </c>
      <c r="F169" s="8">
        <v>1</v>
      </c>
      <c r="G169" s="8">
        <v>0</v>
      </c>
      <c r="H169" s="8">
        <v>80</v>
      </c>
      <c r="I169" s="8">
        <v>101</v>
      </c>
      <c r="J169" s="8">
        <v>8</v>
      </c>
      <c r="K169" s="8">
        <v>2</v>
      </c>
      <c r="L169" s="8">
        <v>0</v>
      </c>
      <c r="M169" s="8">
        <v>75</v>
      </c>
      <c r="N169" s="8">
        <v>4276</v>
      </c>
    </row>
    <row r="170" spans="1:14" ht="11.25">
      <c r="A170" s="8" t="s">
        <v>157</v>
      </c>
      <c r="B170" s="8">
        <v>2730</v>
      </c>
      <c r="C170" s="8">
        <v>557</v>
      </c>
      <c r="D170" s="8">
        <v>920</v>
      </c>
      <c r="E170" s="8">
        <v>350</v>
      </c>
      <c r="F170" s="8">
        <v>1</v>
      </c>
      <c r="G170" s="8">
        <v>0</v>
      </c>
      <c r="H170" s="8">
        <v>103</v>
      </c>
      <c r="I170" s="8">
        <v>138</v>
      </c>
      <c r="J170" s="8">
        <v>4</v>
      </c>
      <c r="K170" s="8">
        <v>2</v>
      </c>
      <c r="L170" s="8">
        <v>2</v>
      </c>
      <c r="M170" s="8">
        <v>39</v>
      </c>
      <c r="N170" s="8">
        <v>4846</v>
      </c>
    </row>
    <row r="171" spans="1:14" ht="11.25">
      <c r="A171" s="149" t="s">
        <v>158</v>
      </c>
      <c r="B171" s="149">
        <v>4123</v>
      </c>
      <c r="C171" s="149">
        <v>227</v>
      </c>
      <c r="D171" s="149">
        <v>1446</v>
      </c>
      <c r="E171" s="149">
        <v>547</v>
      </c>
      <c r="F171" s="149">
        <v>5</v>
      </c>
      <c r="G171" s="149">
        <v>0</v>
      </c>
      <c r="H171" s="149">
        <v>176</v>
      </c>
      <c r="I171" s="149">
        <v>140</v>
      </c>
      <c r="J171" s="149">
        <v>5</v>
      </c>
      <c r="K171" s="149">
        <v>7</v>
      </c>
      <c r="L171" s="149">
        <v>0</v>
      </c>
      <c r="M171" s="149">
        <v>374</v>
      </c>
      <c r="N171" s="149">
        <v>7050</v>
      </c>
    </row>
    <row r="172" spans="1:14" ht="11.25">
      <c r="A172" s="8" t="s">
        <v>2</v>
      </c>
      <c r="B172" s="8">
        <f aca="true" t="shared" si="15" ref="B172:N172">SUM(B167:B171)</f>
        <v>19848</v>
      </c>
      <c r="C172" s="8">
        <f t="shared" si="15"/>
        <v>2699</v>
      </c>
      <c r="D172" s="8">
        <f t="shared" si="15"/>
        <v>5928</v>
      </c>
      <c r="E172" s="8">
        <f t="shared" si="15"/>
        <v>3322</v>
      </c>
      <c r="F172" s="8">
        <f t="shared" si="15"/>
        <v>16</v>
      </c>
      <c r="G172" s="8">
        <f t="shared" si="15"/>
        <v>7</v>
      </c>
      <c r="H172" s="8">
        <f t="shared" si="15"/>
        <v>782</v>
      </c>
      <c r="I172" s="8">
        <f t="shared" si="15"/>
        <v>780</v>
      </c>
      <c r="J172" s="8">
        <f t="shared" si="15"/>
        <v>41</v>
      </c>
      <c r="K172" s="8">
        <f t="shared" si="15"/>
        <v>20</v>
      </c>
      <c r="L172" s="8">
        <f t="shared" si="15"/>
        <v>6</v>
      </c>
      <c r="M172" s="8">
        <f t="shared" si="15"/>
        <v>595</v>
      </c>
      <c r="N172" s="8">
        <f t="shared" si="15"/>
        <v>34044</v>
      </c>
    </row>
    <row r="174" spans="1:14" ht="11.25">
      <c r="A174" s="634" t="s">
        <v>159</v>
      </c>
      <c r="B174" s="634"/>
      <c r="C174" s="634"/>
      <c r="D174" s="634"/>
      <c r="E174" s="634"/>
      <c r="F174" s="634"/>
      <c r="G174" s="634"/>
      <c r="H174" s="634"/>
      <c r="I174" s="634"/>
      <c r="J174" s="634"/>
      <c r="K174" s="634"/>
      <c r="L174" s="634"/>
      <c r="M174" s="634"/>
      <c r="N174" s="634"/>
    </row>
    <row r="176" spans="2:14" ht="14.25" customHeight="1">
      <c r="B176" s="628" t="s">
        <v>50</v>
      </c>
      <c r="C176" s="630" t="s">
        <v>51</v>
      </c>
      <c r="D176" s="630" t="s">
        <v>52</v>
      </c>
      <c r="E176" s="628" t="s">
        <v>53</v>
      </c>
      <c r="F176" s="628" t="s">
        <v>54</v>
      </c>
      <c r="G176" s="628" t="s">
        <v>55</v>
      </c>
      <c r="H176" s="608" t="s">
        <v>418</v>
      </c>
      <c r="I176" s="608" t="s">
        <v>419</v>
      </c>
      <c r="J176" s="628" t="s">
        <v>56</v>
      </c>
      <c r="K176" s="628" t="s">
        <v>57</v>
      </c>
      <c r="L176" s="608" t="s">
        <v>420</v>
      </c>
      <c r="M176" s="628" t="s">
        <v>58</v>
      </c>
      <c r="N176" s="628" t="s">
        <v>59</v>
      </c>
    </row>
    <row r="177" spans="2:14" ht="24" customHeight="1">
      <c r="B177" s="629"/>
      <c r="C177" s="631" t="s">
        <v>60</v>
      </c>
      <c r="D177" s="631" t="s">
        <v>60</v>
      </c>
      <c r="E177" s="629"/>
      <c r="F177" s="629"/>
      <c r="G177" s="629"/>
      <c r="H177" s="632"/>
      <c r="I177" s="632"/>
      <c r="J177" s="629"/>
      <c r="K177" s="629"/>
      <c r="L177" s="632"/>
      <c r="M177" s="629"/>
      <c r="N177" s="629"/>
    </row>
    <row r="178" spans="1:14" ht="11.25">
      <c r="A178" s="8" t="s">
        <v>160</v>
      </c>
      <c r="B178" s="8">
        <v>1334</v>
      </c>
      <c r="C178" s="8">
        <v>150</v>
      </c>
      <c r="D178" s="8">
        <v>714</v>
      </c>
      <c r="E178" s="8">
        <v>139</v>
      </c>
      <c r="F178" s="8">
        <v>0</v>
      </c>
      <c r="G178" s="8">
        <v>0</v>
      </c>
      <c r="H178" s="8">
        <v>50</v>
      </c>
      <c r="I178" s="8">
        <v>37</v>
      </c>
      <c r="J178" s="8">
        <v>1</v>
      </c>
      <c r="K178" s="8">
        <v>0</v>
      </c>
      <c r="L178" s="8">
        <v>2</v>
      </c>
      <c r="M178" s="8">
        <v>31</v>
      </c>
      <c r="N178" s="8">
        <v>2458</v>
      </c>
    </row>
    <row r="179" spans="1:14" ht="11.25">
      <c r="A179" s="8" t="s">
        <v>161</v>
      </c>
      <c r="B179" s="8">
        <v>2095</v>
      </c>
      <c r="C179" s="8">
        <v>233</v>
      </c>
      <c r="D179" s="8">
        <v>2045</v>
      </c>
      <c r="E179" s="8">
        <v>259</v>
      </c>
      <c r="F179" s="8">
        <v>4</v>
      </c>
      <c r="G179" s="8">
        <v>0</v>
      </c>
      <c r="H179" s="8">
        <v>104</v>
      </c>
      <c r="I179" s="8">
        <v>208</v>
      </c>
      <c r="J179" s="8">
        <v>3</v>
      </c>
      <c r="K179" s="8">
        <v>0</v>
      </c>
      <c r="L179" s="8">
        <v>7</v>
      </c>
      <c r="M179" s="8">
        <v>252</v>
      </c>
      <c r="N179" s="8">
        <v>5210</v>
      </c>
    </row>
    <row r="180" spans="1:14" ht="11.25">
      <c r="A180" s="8" t="s">
        <v>162</v>
      </c>
      <c r="B180" s="8">
        <v>7043</v>
      </c>
      <c r="C180" s="8">
        <v>483</v>
      </c>
      <c r="D180" s="8">
        <v>941</v>
      </c>
      <c r="E180" s="8">
        <v>1288</v>
      </c>
      <c r="F180" s="8">
        <v>6</v>
      </c>
      <c r="G180" s="8">
        <v>3</v>
      </c>
      <c r="H180" s="8">
        <v>200</v>
      </c>
      <c r="I180" s="8">
        <v>117</v>
      </c>
      <c r="J180" s="8">
        <v>10</v>
      </c>
      <c r="K180" s="8">
        <v>3</v>
      </c>
      <c r="L180" s="8">
        <v>4</v>
      </c>
      <c r="M180" s="8">
        <v>114</v>
      </c>
      <c r="N180" s="8">
        <v>10212</v>
      </c>
    </row>
    <row r="181" spans="1:14" ht="11.25">
      <c r="A181" s="8" t="s">
        <v>163</v>
      </c>
      <c r="B181" s="8">
        <v>1651</v>
      </c>
      <c r="C181" s="8">
        <v>373</v>
      </c>
      <c r="D181" s="8">
        <v>1388</v>
      </c>
      <c r="E181" s="8">
        <v>186</v>
      </c>
      <c r="F181" s="8">
        <v>0</v>
      </c>
      <c r="G181" s="8">
        <v>0</v>
      </c>
      <c r="H181" s="8">
        <v>70</v>
      </c>
      <c r="I181" s="8">
        <v>96</v>
      </c>
      <c r="J181" s="8">
        <v>3</v>
      </c>
      <c r="K181" s="8">
        <v>0</v>
      </c>
      <c r="L181" s="8">
        <v>1</v>
      </c>
      <c r="M181" s="8">
        <v>47</v>
      </c>
      <c r="N181" s="8">
        <v>3815</v>
      </c>
    </row>
    <row r="182" spans="1:14" ht="11.25">
      <c r="A182" s="8" t="s">
        <v>164</v>
      </c>
      <c r="B182" s="8">
        <v>1288</v>
      </c>
      <c r="C182" s="8">
        <v>103</v>
      </c>
      <c r="D182" s="8">
        <v>959</v>
      </c>
      <c r="E182" s="8">
        <v>137</v>
      </c>
      <c r="F182" s="8">
        <v>1</v>
      </c>
      <c r="G182" s="8">
        <v>0</v>
      </c>
      <c r="H182" s="8">
        <v>59</v>
      </c>
      <c r="I182" s="8">
        <v>60</v>
      </c>
      <c r="J182" s="8">
        <v>3</v>
      </c>
      <c r="K182" s="8">
        <v>0</v>
      </c>
      <c r="L182" s="8">
        <v>0</v>
      </c>
      <c r="M182" s="8">
        <v>27</v>
      </c>
      <c r="N182" s="8">
        <v>2637</v>
      </c>
    </row>
    <row r="183" spans="1:14" ht="11.25">
      <c r="A183" s="8" t="s">
        <v>165</v>
      </c>
      <c r="B183" s="8">
        <v>1945</v>
      </c>
      <c r="C183" s="8">
        <v>99</v>
      </c>
      <c r="D183" s="8">
        <v>723</v>
      </c>
      <c r="E183" s="8">
        <v>250</v>
      </c>
      <c r="F183" s="8">
        <v>1</v>
      </c>
      <c r="G183" s="8">
        <v>5</v>
      </c>
      <c r="H183" s="8">
        <v>74</v>
      </c>
      <c r="I183" s="8">
        <v>54</v>
      </c>
      <c r="J183" s="8">
        <v>2</v>
      </c>
      <c r="K183" s="8">
        <v>0</v>
      </c>
      <c r="L183" s="8">
        <v>4</v>
      </c>
      <c r="M183" s="8">
        <v>125</v>
      </c>
      <c r="N183" s="8">
        <v>3282</v>
      </c>
    </row>
    <row r="184" spans="1:14" ht="11.25">
      <c r="A184" s="8" t="s">
        <v>166</v>
      </c>
      <c r="B184" s="8">
        <v>2511</v>
      </c>
      <c r="C184" s="8">
        <v>290</v>
      </c>
      <c r="D184" s="8">
        <v>1166</v>
      </c>
      <c r="E184" s="8">
        <v>362</v>
      </c>
      <c r="F184" s="8">
        <v>0</v>
      </c>
      <c r="G184" s="8">
        <v>0</v>
      </c>
      <c r="H184" s="8">
        <v>67</v>
      </c>
      <c r="I184" s="8">
        <v>106</v>
      </c>
      <c r="J184" s="8">
        <v>6</v>
      </c>
      <c r="K184" s="8">
        <v>1</v>
      </c>
      <c r="L184" s="8">
        <v>15</v>
      </c>
      <c r="M184" s="8">
        <v>165</v>
      </c>
      <c r="N184" s="8">
        <v>4689</v>
      </c>
    </row>
    <row r="185" spans="1:14" ht="11.25">
      <c r="A185" s="149" t="s">
        <v>167</v>
      </c>
      <c r="B185" s="149">
        <v>1839</v>
      </c>
      <c r="C185" s="149">
        <v>443</v>
      </c>
      <c r="D185" s="149">
        <v>823</v>
      </c>
      <c r="E185" s="149">
        <v>306</v>
      </c>
      <c r="F185" s="149">
        <v>1</v>
      </c>
      <c r="G185" s="149">
        <v>0</v>
      </c>
      <c r="H185" s="149">
        <v>87</v>
      </c>
      <c r="I185" s="149">
        <v>57</v>
      </c>
      <c r="J185" s="149">
        <v>5</v>
      </c>
      <c r="K185" s="149">
        <v>0</v>
      </c>
      <c r="L185" s="149">
        <v>1</v>
      </c>
      <c r="M185" s="149">
        <v>33</v>
      </c>
      <c r="N185" s="149">
        <v>3595</v>
      </c>
    </row>
    <row r="186" spans="1:14" ht="11.25">
      <c r="A186" s="8" t="s">
        <v>2</v>
      </c>
      <c r="B186" s="8">
        <f aca="true" t="shared" si="16" ref="B186:N186">SUM(B178:B185)</f>
        <v>19706</v>
      </c>
      <c r="C186" s="8">
        <f t="shared" si="16"/>
        <v>2174</v>
      </c>
      <c r="D186" s="8">
        <f t="shared" si="16"/>
        <v>8759</v>
      </c>
      <c r="E186" s="8">
        <f t="shared" si="16"/>
        <v>2927</v>
      </c>
      <c r="F186" s="8">
        <f t="shared" si="16"/>
        <v>13</v>
      </c>
      <c r="G186" s="8">
        <f t="shared" si="16"/>
        <v>8</v>
      </c>
      <c r="H186" s="8">
        <f t="shared" si="16"/>
        <v>711</v>
      </c>
      <c r="I186" s="8">
        <f t="shared" si="16"/>
        <v>735</v>
      </c>
      <c r="J186" s="8">
        <f t="shared" si="16"/>
        <v>33</v>
      </c>
      <c r="K186" s="8">
        <f t="shared" si="16"/>
        <v>4</v>
      </c>
      <c r="L186" s="8">
        <f t="shared" si="16"/>
        <v>34</v>
      </c>
      <c r="M186" s="8">
        <f t="shared" si="16"/>
        <v>794</v>
      </c>
      <c r="N186" s="8">
        <f t="shared" si="16"/>
        <v>35898</v>
      </c>
    </row>
    <row r="188" spans="1:14" ht="11.25">
      <c r="A188" s="634" t="s">
        <v>168</v>
      </c>
      <c r="B188" s="634"/>
      <c r="C188" s="634"/>
      <c r="D188" s="634"/>
      <c r="E188" s="634"/>
      <c r="F188" s="634"/>
      <c r="G188" s="634"/>
      <c r="H188" s="634"/>
      <c r="I188" s="634"/>
      <c r="J188" s="634"/>
      <c r="K188" s="634"/>
      <c r="L188" s="634"/>
      <c r="M188" s="634"/>
      <c r="N188" s="634"/>
    </row>
    <row r="189" ht="11.25">
      <c r="N189" s="76"/>
    </row>
    <row r="190" spans="2:14" ht="14.25" customHeight="1">
      <c r="B190" s="628" t="s">
        <v>50</v>
      </c>
      <c r="C190" s="630" t="s">
        <v>51</v>
      </c>
      <c r="D190" s="630" t="s">
        <v>52</v>
      </c>
      <c r="E190" s="628" t="s">
        <v>53</v>
      </c>
      <c r="F190" s="628" t="s">
        <v>54</v>
      </c>
      <c r="G190" s="628" t="s">
        <v>55</v>
      </c>
      <c r="H190" s="608" t="s">
        <v>418</v>
      </c>
      <c r="I190" s="608" t="s">
        <v>419</v>
      </c>
      <c r="J190" s="628" t="s">
        <v>56</v>
      </c>
      <c r="K190" s="628" t="s">
        <v>57</v>
      </c>
      <c r="L190" s="608" t="s">
        <v>420</v>
      </c>
      <c r="M190" s="628" t="s">
        <v>58</v>
      </c>
      <c r="N190" s="628" t="s">
        <v>59</v>
      </c>
    </row>
    <row r="191" spans="2:14" ht="24" customHeight="1">
      <c r="B191" s="629"/>
      <c r="C191" s="631" t="s">
        <v>60</v>
      </c>
      <c r="D191" s="631" t="s">
        <v>60</v>
      </c>
      <c r="E191" s="629"/>
      <c r="F191" s="629"/>
      <c r="G191" s="629"/>
      <c r="H191" s="632"/>
      <c r="I191" s="632"/>
      <c r="J191" s="629"/>
      <c r="K191" s="629"/>
      <c r="L191" s="632"/>
      <c r="M191" s="629"/>
      <c r="N191" s="629"/>
    </row>
    <row r="192" spans="1:14" ht="11.25">
      <c r="A192" s="8" t="s">
        <v>169</v>
      </c>
      <c r="B192" s="8">
        <v>1581</v>
      </c>
      <c r="C192" s="8">
        <v>169</v>
      </c>
      <c r="D192" s="8">
        <v>1368</v>
      </c>
      <c r="E192" s="8">
        <v>219</v>
      </c>
      <c r="F192" s="8">
        <v>3</v>
      </c>
      <c r="G192" s="8">
        <v>0</v>
      </c>
      <c r="H192" s="8">
        <v>90</v>
      </c>
      <c r="I192" s="8">
        <v>120</v>
      </c>
      <c r="J192" s="8">
        <v>7</v>
      </c>
      <c r="K192" s="8">
        <v>0</v>
      </c>
      <c r="L192" s="8">
        <v>2</v>
      </c>
      <c r="M192" s="8">
        <v>15</v>
      </c>
      <c r="N192" s="8">
        <v>3574</v>
      </c>
    </row>
    <row r="193" spans="1:14" ht="11.25">
      <c r="A193" s="8" t="s">
        <v>170</v>
      </c>
      <c r="B193" s="8">
        <v>1099</v>
      </c>
      <c r="C193" s="8">
        <v>206</v>
      </c>
      <c r="D193" s="8">
        <v>1406</v>
      </c>
      <c r="E193" s="8">
        <v>152</v>
      </c>
      <c r="F193" s="8">
        <v>1</v>
      </c>
      <c r="G193" s="8">
        <v>0</v>
      </c>
      <c r="H193" s="8">
        <v>64</v>
      </c>
      <c r="I193" s="8">
        <v>152</v>
      </c>
      <c r="J193" s="8">
        <v>8</v>
      </c>
      <c r="K193" s="8">
        <v>0</v>
      </c>
      <c r="L193" s="8">
        <v>1</v>
      </c>
      <c r="M193" s="8">
        <v>3</v>
      </c>
      <c r="N193" s="8">
        <v>3092</v>
      </c>
    </row>
    <row r="194" spans="1:14" ht="11.25">
      <c r="A194" s="149" t="s">
        <v>171</v>
      </c>
      <c r="B194" s="149">
        <v>2305</v>
      </c>
      <c r="C194" s="149">
        <v>411</v>
      </c>
      <c r="D194" s="149">
        <v>1118</v>
      </c>
      <c r="E194" s="149">
        <v>415</v>
      </c>
      <c r="F194" s="149">
        <v>4</v>
      </c>
      <c r="G194" s="149">
        <v>0</v>
      </c>
      <c r="H194" s="149">
        <v>94</v>
      </c>
      <c r="I194" s="149">
        <v>164</v>
      </c>
      <c r="J194" s="149">
        <v>10</v>
      </c>
      <c r="K194" s="149">
        <v>0</v>
      </c>
      <c r="L194" s="149">
        <v>0</v>
      </c>
      <c r="M194" s="149">
        <v>38</v>
      </c>
      <c r="N194" s="149">
        <v>4559</v>
      </c>
    </row>
    <row r="195" spans="1:14" ht="11.25">
      <c r="A195" s="8" t="s">
        <v>2</v>
      </c>
      <c r="B195" s="8">
        <f aca="true" t="shared" si="17" ref="B195:N195">SUM(B192:B194)</f>
        <v>4985</v>
      </c>
      <c r="C195" s="8">
        <f t="shared" si="17"/>
        <v>786</v>
      </c>
      <c r="D195" s="8">
        <f t="shared" si="17"/>
        <v>3892</v>
      </c>
      <c r="E195" s="8">
        <f t="shared" si="17"/>
        <v>786</v>
      </c>
      <c r="F195" s="8">
        <f t="shared" si="17"/>
        <v>8</v>
      </c>
      <c r="G195" s="8">
        <f t="shared" si="17"/>
        <v>0</v>
      </c>
      <c r="H195" s="8">
        <f t="shared" si="17"/>
        <v>248</v>
      </c>
      <c r="I195" s="8">
        <f t="shared" si="17"/>
        <v>436</v>
      </c>
      <c r="J195" s="8">
        <f t="shared" si="17"/>
        <v>25</v>
      </c>
      <c r="K195" s="8">
        <f t="shared" si="17"/>
        <v>0</v>
      </c>
      <c r="L195" s="8">
        <f t="shared" si="17"/>
        <v>3</v>
      </c>
      <c r="M195" s="8">
        <f t="shared" si="17"/>
        <v>56</v>
      </c>
      <c r="N195" s="8">
        <f t="shared" si="17"/>
        <v>11225</v>
      </c>
    </row>
    <row r="197" spans="1:14" ht="11.25">
      <c r="A197" s="482" t="s">
        <v>282</v>
      </c>
      <c r="B197" s="482"/>
      <c r="C197" s="482"/>
      <c r="D197" s="482"/>
      <c r="E197" s="482"/>
      <c r="F197" s="482"/>
      <c r="G197" s="482"/>
      <c r="H197" s="482"/>
      <c r="I197" s="482"/>
      <c r="J197" s="482"/>
      <c r="K197" s="482"/>
      <c r="L197" s="482"/>
      <c r="M197" s="482"/>
      <c r="N197" s="482"/>
    </row>
    <row r="198" spans="1:20" s="31" customFormat="1" ht="15.75" customHeight="1">
      <c r="A198" s="624"/>
      <c r="B198" s="625"/>
      <c r="C198" s="625"/>
      <c r="D198" s="625"/>
      <c r="E198" s="625"/>
      <c r="F198" s="625"/>
      <c r="G198" s="625"/>
      <c r="H198" s="625"/>
      <c r="I198" s="625"/>
      <c r="J198" s="625"/>
      <c r="K198" s="625"/>
      <c r="L198" s="625"/>
      <c r="M198" s="625"/>
      <c r="N198" s="625"/>
      <c r="O198" s="625"/>
      <c r="P198" s="625"/>
      <c r="Q198" s="625"/>
      <c r="R198" s="625"/>
      <c r="S198" s="625"/>
      <c r="T198" s="625"/>
    </row>
    <row r="199" spans="1:14" ht="11.25">
      <c r="A199" s="634" t="s">
        <v>172</v>
      </c>
      <c r="B199" s="634"/>
      <c r="C199" s="634"/>
      <c r="D199" s="634"/>
      <c r="E199" s="634"/>
      <c r="F199" s="634"/>
      <c r="G199" s="634"/>
      <c r="H199" s="634"/>
      <c r="I199" s="634"/>
      <c r="J199" s="634"/>
      <c r="K199" s="634"/>
      <c r="L199" s="634"/>
      <c r="M199" s="634"/>
      <c r="N199" s="634"/>
    </row>
    <row r="200" ht="11.25">
      <c r="N200" s="76"/>
    </row>
    <row r="201" spans="2:14" ht="14.25" customHeight="1">
      <c r="B201" s="628" t="s">
        <v>50</v>
      </c>
      <c r="C201" s="630" t="s">
        <v>51</v>
      </c>
      <c r="D201" s="630" t="s">
        <v>52</v>
      </c>
      <c r="E201" s="628" t="s">
        <v>53</v>
      </c>
      <c r="F201" s="628" t="s">
        <v>54</v>
      </c>
      <c r="G201" s="628" t="s">
        <v>55</v>
      </c>
      <c r="H201" s="608" t="s">
        <v>418</v>
      </c>
      <c r="I201" s="608" t="s">
        <v>419</v>
      </c>
      <c r="J201" s="628" t="s">
        <v>56</v>
      </c>
      <c r="K201" s="628" t="s">
        <v>57</v>
      </c>
      <c r="L201" s="608" t="s">
        <v>420</v>
      </c>
      <c r="M201" s="628" t="s">
        <v>58</v>
      </c>
      <c r="N201" s="628" t="s">
        <v>59</v>
      </c>
    </row>
    <row r="202" spans="2:14" ht="24.75" customHeight="1">
      <c r="B202" s="629"/>
      <c r="C202" s="631" t="s">
        <v>60</v>
      </c>
      <c r="D202" s="631" t="s">
        <v>60</v>
      </c>
      <c r="E202" s="629"/>
      <c r="F202" s="629"/>
      <c r="G202" s="629"/>
      <c r="H202" s="632"/>
      <c r="I202" s="632"/>
      <c r="J202" s="629"/>
      <c r="K202" s="629"/>
      <c r="L202" s="632"/>
      <c r="M202" s="629"/>
      <c r="N202" s="629"/>
    </row>
    <row r="203" spans="1:14" ht="11.25">
      <c r="A203" s="8" t="s">
        <v>173</v>
      </c>
      <c r="B203" s="8">
        <v>1850</v>
      </c>
      <c r="C203" s="8">
        <v>71</v>
      </c>
      <c r="D203" s="8">
        <v>497</v>
      </c>
      <c r="E203" s="8">
        <v>380</v>
      </c>
      <c r="F203" s="8">
        <v>2</v>
      </c>
      <c r="G203" s="8">
        <v>1</v>
      </c>
      <c r="H203" s="8">
        <v>60</v>
      </c>
      <c r="I203" s="8">
        <v>26</v>
      </c>
      <c r="J203" s="8">
        <v>2</v>
      </c>
      <c r="K203" s="8">
        <v>0</v>
      </c>
      <c r="L203" s="8">
        <v>0</v>
      </c>
      <c r="M203" s="8">
        <v>29</v>
      </c>
      <c r="N203" s="8">
        <v>2918</v>
      </c>
    </row>
    <row r="204" spans="1:14" ht="11.25">
      <c r="A204" s="8" t="s">
        <v>174</v>
      </c>
      <c r="B204" s="8">
        <v>1826</v>
      </c>
      <c r="C204" s="8">
        <v>172</v>
      </c>
      <c r="D204" s="8">
        <v>1251</v>
      </c>
      <c r="E204" s="8">
        <v>319</v>
      </c>
      <c r="F204" s="8">
        <v>1</v>
      </c>
      <c r="G204" s="8">
        <v>0</v>
      </c>
      <c r="H204" s="8">
        <v>70</v>
      </c>
      <c r="I204" s="8">
        <v>39</v>
      </c>
      <c r="J204" s="8">
        <v>9</v>
      </c>
      <c r="K204" s="8">
        <v>0</v>
      </c>
      <c r="L204" s="8">
        <v>5</v>
      </c>
      <c r="M204" s="8">
        <v>125</v>
      </c>
      <c r="N204" s="8">
        <v>3817</v>
      </c>
    </row>
    <row r="205" spans="1:14" ht="11.25">
      <c r="A205" s="8" t="s">
        <v>175</v>
      </c>
      <c r="B205" s="8">
        <v>2715</v>
      </c>
      <c r="C205" s="8">
        <v>207</v>
      </c>
      <c r="D205" s="8">
        <v>560</v>
      </c>
      <c r="E205" s="8">
        <v>409</v>
      </c>
      <c r="F205" s="8">
        <v>0</v>
      </c>
      <c r="G205" s="8">
        <v>2</v>
      </c>
      <c r="H205" s="8">
        <v>77</v>
      </c>
      <c r="I205" s="8">
        <v>35</v>
      </c>
      <c r="J205" s="8">
        <v>4</v>
      </c>
      <c r="K205" s="8">
        <v>0</v>
      </c>
      <c r="L205" s="8">
        <v>2</v>
      </c>
      <c r="M205" s="8">
        <v>68</v>
      </c>
      <c r="N205" s="8">
        <v>4079</v>
      </c>
    </row>
    <row r="206" spans="1:14" ht="11.25">
      <c r="A206" s="8" t="s">
        <v>176</v>
      </c>
      <c r="B206" s="8">
        <v>5164</v>
      </c>
      <c r="C206" s="8">
        <v>66</v>
      </c>
      <c r="D206" s="8">
        <v>497</v>
      </c>
      <c r="E206" s="8">
        <v>699</v>
      </c>
      <c r="F206" s="8">
        <v>8</v>
      </c>
      <c r="G206" s="8">
        <v>1</v>
      </c>
      <c r="H206" s="8">
        <v>93</v>
      </c>
      <c r="I206" s="8">
        <v>52</v>
      </c>
      <c r="J206" s="8">
        <v>7</v>
      </c>
      <c r="K206" s="8">
        <v>0</v>
      </c>
      <c r="L206" s="8">
        <v>5</v>
      </c>
      <c r="M206" s="8">
        <v>143</v>
      </c>
      <c r="N206" s="8">
        <v>6735</v>
      </c>
    </row>
    <row r="207" spans="1:14" ht="11.25">
      <c r="A207" s="8" t="s">
        <v>177</v>
      </c>
      <c r="B207" s="8">
        <v>4078</v>
      </c>
      <c r="C207" s="8">
        <v>81</v>
      </c>
      <c r="D207" s="8">
        <v>562</v>
      </c>
      <c r="E207" s="8">
        <v>481</v>
      </c>
      <c r="F207" s="8">
        <v>1</v>
      </c>
      <c r="G207" s="8">
        <v>7</v>
      </c>
      <c r="H207" s="8">
        <v>100</v>
      </c>
      <c r="I207" s="8">
        <v>73</v>
      </c>
      <c r="J207" s="8">
        <v>3</v>
      </c>
      <c r="K207" s="8">
        <v>0</v>
      </c>
      <c r="L207" s="8">
        <v>20</v>
      </c>
      <c r="M207" s="8">
        <v>49</v>
      </c>
      <c r="N207" s="8">
        <v>5455</v>
      </c>
    </row>
    <row r="208" spans="1:14" ht="11.25">
      <c r="A208" s="8" t="s">
        <v>178</v>
      </c>
      <c r="B208" s="8">
        <v>9044</v>
      </c>
      <c r="C208" s="8">
        <v>109</v>
      </c>
      <c r="D208" s="8">
        <v>224</v>
      </c>
      <c r="E208" s="8">
        <v>1465</v>
      </c>
      <c r="F208" s="8">
        <v>10</v>
      </c>
      <c r="G208" s="8">
        <v>1</v>
      </c>
      <c r="H208" s="8">
        <v>123</v>
      </c>
      <c r="I208" s="8">
        <v>57</v>
      </c>
      <c r="J208" s="8">
        <v>3</v>
      </c>
      <c r="K208" s="8">
        <v>2</v>
      </c>
      <c r="L208" s="8">
        <v>2</v>
      </c>
      <c r="M208" s="8">
        <v>257</v>
      </c>
      <c r="N208" s="8">
        <v>11297</v>
      </c>
    </row>
    <row r="209" spans="1:14" ht="11.25">
      <c r="A209" s="8" t="s">
        <v>179</v>
      </c>
      <c r="B209" s="8">
        <v>1692</v>
      </c>
      <c r="C209" s="8">
        <v>35</v>
      </c>
      <c r="D209" s="8">
        <v>417</v>
      </c>
      <c r="E209" s="8">
        <v>243</v>
      </c>
      <c r="F209" s="8">
        <v>3</v>
      </c>
      <c r="G209" s="8">
        <v>0</v>
      </c>
      <c r="H209" s="8">
        <v>38</v>
      </c>
      <c r="I209" s="8">
        <v>18</v>
      </c>
      <c r="J209" s="8">
        <v>4</v>
      </c>
      <c r="K209" s="8">
        <v>0</v>
      </c>
      <c r="L209" s="8">
        <v>1</v>
      </c>
      <c r="M209" s="8">
        <v>97</v>
      </c>
      <c r="N209" s="8">
        <v>2548</v>
      </c>
    </row>
    <row r="210" spans="1:14" ht="11.25">
      <c r="A210" s="149" t="s">
        <v>180</v>
      </c>
      <c r="B210" s="149">
        <v>2103</v>
      </c>
      <c r="C210" s="149">
        <v>33</v>
      </c>
      <c r="D210" s="149">
        <v>227</v>
      </c>
      <c r="E210" s="149">
        <v>281</v>
      </c>
      <c r="F210" s="149">
        <v>0</v>
      </c>
      <c r="G210" s="149">
        <v>0</v>
      </c>
      <c r="H210" s="149">
        <v>50</v>
      </c>
      <c r="I210" s="149">
        <v>21</v>
      </c>
      <c r="J210" s="149">
        <v>1</v>
      </c>
      <c r="K210" s="149">
        <v>0</v>
      </c>
      <c r="L210" s="149">
        <v>1</v>
      </c>
      <c r="M210" s="149">
        <v>76</v>
      </c>
      <c r="N210" s="149">
        <v>2793</v>
      </c>
    </row>
    <row r="211" spans="1:14" ht="11.25">
      <c r="A211" s="8" t="s">
        <v>2</v>
      </c>
      <c r="B211" s="8">
        <f aca="true" t="shared" si="18" ref="B211:N211">SUM(B203:B210)</f>
        <v>28472</v>
      </c>
      <c r="C211" s="8">
        <f t="shared" si="18"/>
        <v>774</v>
      </c>
      <c r="D211" s="8">
        <f t="shared" si="18"/>
        <v>4235</v>
      </c>
      <c r="E211" s="8">
        <f t="shared" si="18"/>
        <v>4277</v>
      </c>
      <c r="F211" s="8">
        <f t="shared" si="18"/>
        <v>25</v>
      </c>
      <c r="G211" s="8">
        <f t="shared" si="18"/>
        <v>12</v>
      </c>
      <c r="H211" s="8">
        <f t="shared" si="18"/>
        <v>611</v>
      </c>
      <c r="I211" s="8">
        <f t="shared" si="18"/>
        <v>321</v>
      </c>
      <c r="J211" s="8">
        <f t="shared" si="18"/>
        <v>33</v>
      </c>
      <c r="K211" s="8">
        <f t="shared" si="18"/>
        <v>2</v>
      </c>
      <c r="L211" s="8">
        <f t="shared" si="18"/>
        <v>36</v>
      </c>
      <c r="M211" s="8">
        <f t="shared" si="18"/>
        <v>844</v>
      </c>
      <c r="N211" s="8">
        <f t="shared" si="18"/>
        <v>39642</v>
      </c>
    </row>
    <row r="213" spans="1:14" ht="11.25">
      <c r="A213" s="634" t="s">
        <v>181</v>
      </c>
      <c r="B213" s="634"/>
      <c r="C213" s="634"/>
      <c r="D213" s="634"/>
      <c r="E213" s="634"/>
      <c r="F213" s="634"/>
      <c r="G213" s="634"/>
      <c r="H213" s="634"/>
      <c r="I213" s="634"/>
      <c r="J213" s="634"/>
      <c r="K213" s="634"/>
      <c r="L213" s="634"/>
      <c r="M213" s="634"/>
      <c r="N213" s="634"/>
    </row>
    <row r="214" ht="11.25">
      <c r="N214" s="76"/>
    </row>
    <row r="215" spans="2:14" ht="14.25" customHeight="1">
      <c r="B215" s="628" t="s">
        <v>50</v>
      </c>
      <c r="C215" s="630" t="s">
        <v>51</v>
      </c>
      <c r="D215" s="630" t="s">
        <v>52</v>
      </c>
      <c r="E215" s="628" t="s">
        <v>53</v>
      </c>
      <c r="F215" s="628" t="s">
        <v>54</v>
      </c>
      <c r="G215" s="628" t="s">
        <v>55</v>
      </c>
      <c r="H215" s="608" t="s">
        <v>418</v>
      </c>
      <c r="I215" s="608" t="s">
        <v>419</v>
      </c>
      <c r="J215" s="628" t="s">
        <v>56</v>
      </c>
      <c r="K215" s="628" t="s">
        <v>57</v>
      </c>
      <c r="L215" s="608" t="s">
        <v>420</v>
      </c>
      <c r="M215" s="628" t="s">
        <v>58</v>
      </c>
      <c r="N215" s="628" t="s">
        <v>59</v>
      </c>
    </row>
    <row r="216" spans="2:14" ht="23.25" customHeight="1">
      <c r="B216" s="629"/>
      <c r="C216" s="631" t="s">
        <v>60</v>
      </c>
      <c r="D216" s="631" t="s">
        <v>60</v>
      </c>
      <c r="E216" s="629"/>
      <c r="F216" s="629"/>
      <c r="G216" s="629"/>
      <c r="H216" s="632"/>
      <c r="I216" s="632"/>
      <c r="J216" s="629"/>
      <c r="K216" s="629"/>
      <c r="L216" s="632"/>
      <c r="M216" s="629"/>
      <c r="N216" s="629"/>
    </row>
    <row r="217" spans="1:14" ht="11.25">
      <c r="A217" s="8" t="s">
        <v>182</v>
      </c>
      <c r="B217" s="8">
        <v>2547</v>
      </c>
      <c r="C217" s="8">
        <v>318</v>
      </c>
      <c r="D217" s="8">
        <v>640</v>
      </c>
      <c r="E217" s="8">
        <v>471</v>
      </c>
      <c r="F217" s="8">
        <v>1</v>
      </c>
      <c r="G217" s="8">
        <v>2</v>
      </c>
      <c r="H217" s="8">
        <v>114</v>
      </c>
      <c r="I217" s="8">
        <v>89</v>
      </c>
      <c r="J217" s="8">
        <v>15</v>
      </c>
      <c r="K217" s="8">
        <v>0</v>
      </c>
      <c r="L217" s="8">
        <v>5</v>
      </c>
      <c r="M217" s="8">
        <v>60</v>
      </c>
      <c r="N217" s="8">
        <v>4262</v>
      </c>
    </row>
    <row r="218" spans="1:14" ht="11.25">
      <c r="A218" s="8" t="s">
        <v>183</v>
      </c>
      <c r="B218" s="8">
        <v>1051</v>
      </c>
      <c r="C218" s="8">
        <v>228</v>
      </c>
      <c r="D218" s="8">
        <v>913</v>
      </c>
      <c r="E218" s="8">
        <v>194</v>
      </c>
      <c r="F218" s="8">
        <v>3</v>
      </c>
      <c r="G218" s="8">
        <v>0</v>
      </c>
      <c r="H218" s="8">
        <v>80</v>
      </c>
      <c r="I218" s="8">
        <v>73</v>
      </c>
      <c r="J218" s="8">
        <v>2</v>
      </c>
      <c r="K218" s="8">
        <v>0</v>
      </c>
      <c r="L218" s="8">
        <v>2</v>
      </c>
      <c r="M218" s="8">
        <v>35</v>
      </c>
      <c r="N218" s="8">
        <v>2581</v>
      </c>
    </row>
    <row r="219" spans="1:14" ht="11.25">
      <c r="A219" s="8" t="s">
        <v>184</v>
      </c>
      <c r="B219" s="8">
        <v>1400</v>
      </c>
      <c r="C219" s="8">
        <v>48</v>
      </c>
      <c r="D219" s="8">
        <v>672</v>
      </c>
      <c r="E219" s="8">
        <v>230</v>
      </c>
      <c r="F219" s="8">
        <v>2</v>
      </c>
      <c r="G219" s="8">
        <v>1</v>
      </c>
      <c r="H219" s="8">
        <v>66</v>
      </c>
      <c r="I219" s="8">
        <v>63</v>
      </c>
      <c r="J219" s="8">
        <v>9</v>
      </c>
      <c r="K219" s="8">
        <v>0</v>
      </c>
      <c r="L219" s="8">
        <v>1</v>
      </c>
      <c r="M219" s="8">
        <v>57</v>
      </c>
      <c r="N219" s="8">
        <v>2549</v>
      </c>
    </row>
    <row r="220" spans="1:14" ht="11.25">
      <c r="A220" s="149" t="s">
        <v>185</v>
      </c>
      <c r="B220" s="149">
        <v>3640</v>
      </c>
      <c r="C220" s="149">
        <v>172</v>
      </c>
      <c r="D220" s="149">
        <v>1133</v>
      </c>
      <c r="E220" s="149">
        <v>377</v>
      </c>
      <c r="F220" s="149">
        <v>3</v>
      </c>
      <c r="G220" s="149">
        <v>1</v>
      </c>
      <c r="H220" s="149">
        <v>118</v>
      </c>
      <c r="I220" s="149">
        <v>115</v>
      </c>
      <c r="J220" s="149">
        <v>10</v>
      </c>
      <c r="K220" s="149">
        <v>0</v>
      </c>
      <c r="L220" s="149">
        <v>5</v>
      </c>
      <c r="M220" s="149">
        <v>60</v>
      </c>
      <c r="N220" s="149">
        <v>5634</v>
      </c>
    </row>
    <row r="221" spans="1:14" ht="11.25">
      <c r="A221" s="8" t="s">
        <v>2</v>
      </c>
      <c r="B221" s="8">
        <f aca="true" t="shared" si="19" ref="B221:N221">SUM(B217:B220)</f>
        <v>8638</v>
      </c>
      <c r="C221" s="8">
        <f t="shared" si="19"/>
        <v>766</v>
      </c>
      <c r="D221" s="8">
        <f t="shared" si="19"/>
        <v>3358</v>
      </c>
      <c r="E221" s="8">
        <f t="shared" si="19"/>
        <v>1272</v>
      </c>
      <c r="F221" s="8">
        <f t="shared" si="19"/>
        <v>9</v>
      </c>
      <c r="G221" s="8">
        <f t="shared" si="19"/>
        <v>4</v>
      </c>
      <c r="H221" s="8">
        <f t="shared" si="19"/>
        <v>378</v>
      </c>
      <c r="I221" s="8">
        <f t="shared" si="19"/>
        <v>340</v>
      </c>
      <c r="J221" s="8">
        <f t="shared" si="19"/>
        <v>36</v>
      </c>
      <c r="K221" s="8">
        <f t="shared" si="19"/>
        <v>0</v>
      </c>
      <c r="L221" s="8">
        <f t="shared" si="19"/>
        <v>13</v>
      </c>
      <c r="M221" s="8">
        <f t="shared" si="19"/>
        <v>212</v>
      </c>
      <c r="N221" s="8">
        <f t="shared" si="19"/>
        <v>15026</v>
      </c>
    </row>
    <row r="223" spans="1:14" ht="11.25">
      <c r="A223" s="634" t="s">
        <v>186</v>
      </c>
      <c r="B223" s="634"/>
      <c r="C223" s="634"/>
      <c r="D223" s="634"/>
      <c r="E223" s="634"/>
      <c r="F223" s="634"/>
      <c r="G223" s="634"/>
      <c r="H223" s="634"/>
      <c r="I223" s="634"/>
      <c r="J223" s="634"/>
      <c r="K223" s="634"/>
      <c r="L223" s="634"/>
      <c r="M223" s="634"/>
      <c r="N223" s="634"/>
    </row>
    <row r="224" ht="11.25">
      <c r="N224" s="76"/>
    </row>
    <row r="225" spans="2:14" ht="14.25" customHeight="1">
      <c r="B225" s="628" t="s">
        <v>50</v>
      </c>
      <c r="C225" s="630" t="s">
        <v>51</v>
      </c>
      <c r="D225" s="630" t="s">
        <v>52</v>
      </c>
      <c r="E225" s="628" t="s">
        <v>53</v>
      </c>
      <c r="F225" s="628" t="s">
        <v>54</v>
      </c>
      <c r="G225" s="628" t="s">
        <v>55</v>
      </c>
      <c r="H225" s="608" t="s">
        <v>418</v>
      </c>
      <c r="I225" s="608" t="s">
        <v>419</v>
      </c>
      <c r="J225" s="628" t="s">
        <v>56</v>
      </c>
      <c r="K225" s="628" t="s">
        <v>57</v>
      </c>
      <c r="L225" s="608" t="s">
        <v>420</v>
      </c>
      <c r="M225" s="628" t="s">
        <v>58</v>
      </c>
      <c r="N225" s="628" t="s">
        <v>59</v>
      </c>
    </row>
    <row r="226" spans="2:14" ht="23.25" customHeight="1">
      <c r="B226" s="629"/>
      <c r="C226" s="631" t="s">
        <v>60</v>
      </c>
      <c r="D226" s="631" t="s">
        <v>60</v>
      </c>
      <c r="E226" s="629"/>
      <c r="F226" s="629"/>
      <c r="G226" s="629"/>
      <c r="H226" s="632"/>
      <c r="I226" s="632"/>
      <c r="J226" s="629"/>
      <c r="K226" s="629"/>
      <c r="L226" s="632"/>
      <c r="M226" s="629"/>
      <c r="N226" s="629"/>
    </row>
    <row r="227" spans="1:14" ht="11.25">
      <c r="A227" s="8" t="s">
        <v>187</v>
      </c>
      <c r="B227" s="8">
        <v>3065</v>
      </c>
      <c r="C227" s="8">
        <v>734</v>
      </c>
      <c r="D227" s="8">
        <v>632</v>
      </c>
      <c r="E227" s="8">
        <v>390</v>
      </c>
      <c r="F227" s="8">
        <v>6</v>
      </c>
      <c r="G227" s="8">
        <v>1</v>
      </c>
      <c r="H227" s="8">
        <v>135</v>
      </c>
      <c r="I227" s="8">
        <v>69</v>
      </c>
      <c r="J227" s="8">
        <v>6</v>
      </c>
      <c r="K227" s="8">
        <v>2</v>
      </c>
      <c r="L227" s="8">
        <v>6</v>
      </c>
      <c r="M227" s="8">
        <v>74</v>
      </c>
      <c r="N227" s="8">
        <v>5120</v>
      </c>
    </row>
    <row r="228" spans="1:14" ht="11.25">
      <c r="A228" s="8" t="s">
        <v>188</v>
      </c>
      <c r="B228" s="8">
        <v>5456</v>
      </c>
      <c r="C228" s="8">
        <v>1318</v>
      </c>
      <c r="D228" s="8">
        <v>464</v>
      </c>
      <c r="E228" s="8">
        <v>632</v>
      </c>
      <c r="F228" s="8">
        <v>7</v>
      </c>
      <c r="G228" s="8">
        <v>3</v>
      </c>
      <c r="H228" s="8">
        <v>144</v>
      </c>
      <c r="I228" s="8">
        <v>71</v>
      </c>
      <c r="J228" s="8">
        <v>14</v>
      </c>
      <c r="K228" s="8">
        <v>6</v>
      </c>
      <c r="L228" s="8">
        <v>36</v>
      </c>
      <c r="M228" s="8">
        <v>46</v>
      </c>
      <c r="N228" s="8">
        <v>8197</v>
      </c>
    </row>
    <row r="229" spans="1:14" ht="11.25">
      <c r="A229" s="8" t="s">
        <v>189</v>
      </c>
      <c r="B229" s="8">
        <v>8669</v>
      </c>
      <c r="C229" s="8">
        <v>1229</v>
      </c>
      <c r="D229" s="8">
        <v>680</v>
      </c>
      <c r="E229" s="8">
        <v>1069</v>
      </c>
      <c r="F229" s="8">
        <v>7</v>
      </c>
      <c r="G229" s="8">
        <v>2</v>
      </c>
      <c r="H229" s="8">
        <v>259</v>
      </c>
      <c r="I229" s="8">
        <v>107</v>
      </c>
      <c r="J229" s="8">
        <v>15</v>
      </c>
      <c r="K229" s="8">
        <v>44</v>
      </c>
      <c r="L229" s="8">
        <v>9</v>
      </c>
      <c r="M229" s="8">
        <v>127</v>
      </c>
      <c r="N229" s="8">
        <v>12217</v>
      </c>
    </row>
    <row r="230" spans="1:14" ht="11.25">
      <c r="A230" s="8" t="s">
        <v>190</v>
      </c>
      <c r="B230" s="8">
        <v>534</v>
      </c>
      <c r="C230" s="8">
        <v>101</v>
      </c>
      <c r="D230" s="8">
        <v>672</v>
      </c>
      <c r="E230" s="8">
        <v>145</v>
      </c>
      <c r="F230" s="8">
        <v>0</v>
      </c>
      <c r="G230" s="8">
        <v>0</v>
      </c>
      <c r="H230" s="8">
        <v>28</v>
      </c>
      <c r="I230" s="8">
        <v>15</v>
      </c>
      <c r="J230" s="8">
        <v>3</v>
      </c>
      <c r="K230" s="8">
        <v>0</v>
      </c>
      <c r="L230" s="8">
        <v>2</v>
      </c>
      <c r="M230" s="8">
        <v>32</v>
      </c>
      <c r="N230" s="8">
        <v>1532</v>
      </c>
    </row>
    <row r="231" spans="1:14" ht="11.25">
      <c r="A231" s="149" t="s">
        <v>191</v>
      </c>
      <c r="B231" s="149">
        <v>5070</v>
      </c>
      <c r="C231" s="149">
        <v>593</v>
      </c>
      <c r="D231" s="149">
        <v>454</v>
      </c>
      <c r="E231" s="149">
        <v>492</v>
      </c>
      <c r="F231" s="149">
        <v>5</v>
      </c>
      <c r="G231" s="149">
        <v>2</v>
      </c>
      <c r="H231" s="149">
        <v>135</v>
      </c>
      <c r="I231" s="149">
        <v>91</v>
      </c>
      <c r="J231" s="149">
        <v>8</v>
      </c>
      <c r="K231" s="149">
        <v>9</v>
      </c>
      <c r="L231" s="149">
        <v>4</v>
      </c>
      <c r="M231" s="149">
        <v>16</v>
      </c>
      <c r="N231" s="149">
        <v>6879</v>
      </c>
    </row>
    <row r="232" spans="1:14" ht="11.25">
      <c r="A232" s="8" t="s">
        <v>2</v>
      </c>
      <c r="B232" s="8">
        <f aca="true" t="shared" si="20" ref="B232:N232">SUM(B227:B231)</f>
        <v>22794</v>
      </c>
      <c r="C232" s="8">
        <f t="shared" si="20"/>
        <v>3975</v>
      </c>
      <c r="D232" s="8">
        <f t="shared" si="20"/>
        <v>2902</v>
      </c>
      <c r="E232" s="8">
        <f t="shared" si="20"/>
        <v>2728</v>
      </c>
      <c r="F232" s="8">
        <f t="shared" si="20"/>
        <v>25</v>
      </c>
      <c r="G232" s="8">
        <f t="shared" si="20"/>
        <v>8</v>
      </c>
      <c r="H232" s="8">
        <f t="shared" si="20"/>
        <v>701</v>
      </c>
      <c r="I232" s="8">
        <f t="shared" si="20"/>
        <v>353</v>
      </c>
      <c r="J232" s="8">
        <f t="shared" si="20"/>
        <v>46</v>
      </c>
      <c r="K232" s="8">
        <f t="shared" si="20"/>
        <v>61</v>
      </c>
      <c r="L232" s="8">
        <f t="shared" si="20"/>
        <v>57</v>
      </c>
      <c r="M232" s="8">
        <f t="shared" si="20"/>
        <v>295</v>
      </c>
      <c r="N232" s="8">
        <f t="shared" si="20"/>
        <v>33945</v>
      </c>
    </row>
    <row r="234" spans="1:14" ht="11.25">
      <c r="A234" s="482" t="s">
        <v>283</v>
      </c>
      <c r="B234" s="482"/>
      <c r="C234" s="482"/>
      <c r="D234" s="482"/>
      <c r="E234" s="482"/>
      <c r="F234" s="482"/>
      <c r="G234" s="482"/>
      <c r="H234" s="482"/>
      <c r="I234" s="482"/>
      <c r="J234" s="482"/>
      <c r="K234" s="482"/>
      <c r="L234" s="482"/>
      <c r="M234" s="482"/>
      <c r="N234" s="482"/>
    </row>
    <row r="235" spans="1:14" ht="11.25">
      <c r="A235" s="75"/>
      <c r="B235" s="75"/>
      <c r="C235" s="75"/>
      <c r="D235" s="75"/>
      <c r="E235" s="75"/>
      <c r="F235" s="75"/>
      <c r="G235" s="75"/>
      <c r="H235" s="75"/>
      <c r="I235" s="75"/>
      <c r="J235" s="75"/>
      <c r="K235" s="75"/>
      <c r="L235" s="75"/>
      <c r="M235" s="75"/>
      <c r="N235" s="75"/>
    </row>
    <row r="236" spans="1:14" ht="11.25">
      <c r="A236" s="634" t="s">
        <v>192</v>
      </c>
      <c r="B236" s="634"/>
      <c r="C236" s="634"/>
      <c r="D236" s="634"/>
      <c r="E236" s="634"/>
      <c r="F236" s="634"/>
      <c r="G236" s="634"/>
      <c r="H236" s="634"/>
      <c r="I236" s="634"/>
      <c r="J236" s="634"/>
      <c r="K236" s="634"/>
      <c r="L236" s="634"/>
      <c r="M236" s="634"/>
      <c r="N236" s="634"/>
    </row>
    <row r="238" spans="2:14" ht="14.25" customHeight="1">
      <c r="B238" s="628" t="s">
        <v>50</v>
      </c>
      <c r="C238" s="630" t="s">
        <v>51</v>
      </c>
      <c r="D238" s="630" t="s">
        <v>52</v>
      </c>
      <c r="E238" s="628" t="s">
        <v>53</v>
      </c>
      <c r="F238" s="628" t="s">
        <v>54</v>
      </c>
      <c r="G238" s="628" t="s">
        <v>55</v>
      </c>
      <c r="H238" s="608" t="s">
        <v>418</v>
      </c>
      <c r="I238" s="608" t="s">
        <v>419</v>
      </c>
      <c r="J238" s="628" t="s">
        <v>56</v>
      </c>
      <c r="K238" s="628" t="s">
        <v>57</v>
      </c>
      <c r="L238" s="608" t="s">
        <v>420</v>
      </c>
      <c r="M238" s="628" t="s">
        <v>58</v>
      </c>
      <c r="N238" s="628" t="s">
        <v>59</v>
      </c>
    </row>
    <row r="239" spans="2:14" ht="24" customHeight="1">
      <c r="B239" s="629"/>
      <c r="C239" s="631" t="s">
        <v>60</v>
      </c>
      <c r="D239" s="631" t="s">
        <v>60</v>
      </c>
      <c r="E239" s="629"/>
      <c r="F239" s="629"/>
      <c r="G239" s="629"/>
      <c r="H239" s="632"/>
      <c r="I239" s="632"/>
      <c r="J239" s="629"/>
      <c r="K239" s="629"/>
      <c r="L239" s="632"/>
      <c r="M239" s="629"/>
      <c r="N239" s="629"/>
    </row>
    <row r="240" spans="1:14" ht="11.25">
      <c r="A240" s="8" t="s">
        <v>193</v>
      </c>
      <c r="B240" s="8">
        <v>1334</v>
      </c>
      <c r="C240" s="8">
        <v>87</v>
      </c>
      <c r="D240" s="8">
        <v>219</v>
      </c>
      <c r="E240" s="8">
        <v>121</v>
      </c>
      <c r="F240" s="8">
        <v>1</v>
      </c>
      <c r="G240" s="8">
        <v>0</v>
      </c>
      <c r="H240" s="8">
        <v>33</v>
      </c>
      <c r="I240" s="8">
        <v>28</v>
      </c>
      <c r="J240" s="8">
        <v>1</v>
      </c>
      <c r="K240" s="8">
        <v>0</v>
      </c>
      <c r="L240" s="8">
        <v>1</v>
      </c>
      <c r="M240" s="8">
        <v>56</v>
      </c>
      <c r="N240" s="8">
        <v>1881</v>
      </c>
    </row>
    <row r="241" spans="1:14" ht="11.25">
      <c r="A241" s="8" t="s">
        <v>194</v>
      </c>
      <c r="B241" s="8">
        <v>852</v>
      </c>
      <c r="C241" s="8">
        <v>20</v>
      </c>
      <c r="D241" s="8">
        <v>408</v>
      </c>
      <c r="E241" s="8">
        <v>83</v>
      </c>
      <c r="F241" s="8">
        <v>1</v>
      </c>
      <c r="G241" s="8">
        <v>0</v>
      </c>
      <c r="H241" s="8">
        <v>24</v>
      </c>
      <c r="I241" s="8">
        <v>21</v>
      </c>
      <c r="J241" s="8">
        <v>3</v>
      </c>
      <c r="K241" s="8">
        <v>0</v>
      </c>
      <c r="L241" s="8">
        <v>0</v>
      </c>
      <c r="M241" s="8">
        <v>28</v>
      </c>
      <c r="N241" s="8">
        <v>1440</v>
      </c>
    </row>
    <row r="242" spans="1:14" ht="11.25">
      <c r="A242" s="8" t="s">
        <v>195</v>
      </c>
      <c r="B242" s="8">
        <v>13601</v>
      </c>
      <c r="C242" s="8">
        <v>215</v>
      </c>
      <c r="D242" s="8">
        <v>159</v>
      </c>
      <c r="E242" s="8">
        <v>1263</v>
      </c>
      <c r="F242" s="8">
        <v>13</v>
      </c>
      <c r="G242" s="8">
        <v>2</v>
      </c>
      <c r="H242" s="8">
        <v>344</v>
      </c>
      <c r="I242" s="8">
        <v>152</v>
      </c>
      <c r="J242" s="8">
        <v>10</v>
      </c>
      <c r="K242" s="8">
        <v>9</v>
      </c>
      <c r="L242" s="8">
        <v>5</v>
      </c>
      <c r="M242" s="8">
        <v>76</v>
      </c>
      <c r="N242" s="8">
        <v>15849</v>
      </c>
    </row>
    <row r="243" spans="1:14" ht="11.25">
      <c r="A243" s="8" t="s">
        <v>196</v>
      </c>
      <c r="B243" s="8">
        <v>23831</v>
      </c>
      <c r="C243" s="8">
        <v>828</v>
      </c>
      <c r="D243" s="8">
        <v>295</v>
      </c>
      <c r="E243" s="8">
        <v>2909</v>
      </c>
      <c r="F243" s="8">
        <v>18</v>
      </c>
      <c r="G243" s="8">
        <v>11</v>
      </c>
      <c r="H243" s="8">
        <v>462</v>
      </c>
      <c r="I243" s="8">
        <v>148</v>
      </c>
      <c r="J243" s="8">
        <v>24</v>
      </c>
      <c r="K243" s="8">
        <v>93</v>
      </c>
      <c r="L243" s="8">
        <v>21</v>
      </c>
      <c r="M243" s="8">
        <v>228</v>
      </c>
      <c r="N243" s="8">
        <v>28868</v>
      </c>
    </row>
    <row r="244" spans="1:14" ht="11.25">
      <c r="A244" s="8" t="s">
        <v>197</v>
      </c>
      <c r="B244" s="8">
        <v>10393</v>
      </c>
      <c r="C244" s="8">
        <v>560</v>
      </c>
      <c r="D244" s="8">
        <v>216</v>
      </c>
      <c r="E244" s="8">
        <v>798</v>
      </c>
      <c r="F244" s="8">
        <v>7</v>
      </c>
      <c r="G244" s="8">
        <v>18</v>
      </c>
      <c r="H244" s="8">
        <v>217</v>
      </c>
      <c r="I244" s="8">
        <v>133</v>
      </c>
      <c r="J244" s="8">
        <v>5</v>
      </c>
      <c r="K244" s="8">
        <v>16</v>
      </c>
      <c r="L244" s="8">
        <v>11</v>
      </c>
      <c r="M244" s="8">
        <v>113</v>
      </c>
      <c r="N244" s="8">
        <v>12487</v>
      </c>
    </row>
    <row r="245" spans="1:14" ht="11.25">
      <c r="A245" s="149" t="s">
        <v>198</v>
      </c>
      <c r="B245" s="149">
        <v>4861</v>
      </c>
      <c r="C245" s="149">
        <v>744</v>
      </c>
      <c r="D245" s="149">
        <v>415</v>
      </c>
      <c r="E245" s="149">
        <v>438</v>
      </c>
      <c r="F245" s="149">
        <v>8</v>
      </c>
      <c r="G245" s="149">
        <v>2</v>
      </c>
      <c r="H245" s="149">
        <v>102</v>
      </c>
      <c r="I245" s="149">
        <v>52</v>
      </c>
      <c r="J245" s="149">
        <v>8</v>
      </c>
      <c r="K245" s="149">
        <v>0</v>
      </c>
      <c r="L245" s="149">
        <v>6</v>
      </c>
      <c r="M245" s="149">
        <v>66</v>
      </c>
      <c r="N245" s="149">
        <v>6702</v>
      </c>
    </row>
    <row r="246" spans="1:14" ht="11.25">
      <c r="A246" s="8" t="s">
        <v>2</v>
      </c>
      <c r="B246" s="8">
        <f aca="true" t="shared" si="21" ref="B246:N246">SUM(B240:B245)</f>
        <v>54872</v>
      </c>
      <c r="C246" s="8">
        <f t="shared" si="21"/>
        <v>2454</v>
      </c>
      <c r="D246" s="8">
        <f t="shared" si="21"/>
        <v>1712</v>
      </c>
      <c r="E246" s="8">
        <f t="shared" si="21"/>
        <v>5612</v>
      </c>
      <c r="F246" s="8">
        <f t="shared" si="21"/>
        <v>48</v>
      </c>
      <c r="G246" s="8">
        <f t="shared" si="21"/>
        <v>33</v>
      </c>
      <c r="H246" s="8">
        <f t="shared" si="21"/>
        <v>1182</v>
      </c>
      <c r="I246" s="8">
        <f t="shared" si="21"/>
        <v>534</v>
      </c>
      <c r="J246" s="8">
        <f t="shared" si="21"/>
        <v>51</v>
      </c>
      <c r="K246" s="8">
        <f t="shared" si="21"/>
        <v>118</v>
      </c>
      <c r="L246" s="8">
        <f t="shared" si="21"/>
        <v>44</v>
      </c>
      <c r="M246" s="8">
        <f t="shared" si="21"/>
        <v>567</v>
      </c>
      <c r="N246" s="8">
        <f t="shared" si="21"/>
        <v>67227</v>
      </c>
    </row>
    <row r="248" spans="1:14" ht="11.25">
      <c r="A248" s="634" t="s">
        <v>199</v>
      </c>
      <c r="B248" s="634"/>
      <c r="C248" s="634"/>
      <c r="D248" s="634"/>
      <c r="E248" s="634"/>
      <c r="F248" s="634"/>
      <c r="G248" s="634"/>
      <c r="H248" s="634"/>
      <c r="I248" s="634"/>
      <c r="J248" s="634"/>
      <c r="K248" s="634"/>
      <c r="L248" s="634"/>
      <c r="M248" s="634"/>
      <c r="N248" s="634"/>
    </row>
    <row r="249" ht="11.25">
      <c r="N249" s="76"/>
    </row>
    <row r="250" spans="2:14" ht="14.25" customHeight="1">
      <c r="B250" s="628" t="s">
        <v>50</v>
      </c>
      <c r="C250" s="630" t="s">
        <v>51</v>
      </c>
      <c r="D250" s="630" t="s">
        <v>52</v>
      </c>
      <c r="E250" s="628" t="s">
        <v>53</v>
      </c>
      <c r="F250" s="628" t="s">
        <v>54</v>
      </c>
      <c r="G250" s="628" t="s">
        <v>55</v>
      </c>
      <c r="H250" s="608" t="s">
        <v>418</v>
      </c>
      <c r="I250" s="608" t="s">
        <v>419</v>
      </c>
      <c r="J250" s="628" t="s">
        <v>56</v>
      </c>
      <c r="K250" s="628" t="s">
        <v>57</v>
      </c>
      <c r="L250" s="608" t="s">
        <v>420</v>
      </c>
      <c r="M250" s="628" t="s">
        <v>58</v>
      </c>
      <c r="N250" s="628" t="s">
        <v>59</v>
      </c>
    </row>
    <row r="251" spans="2:14" ht="22.5" customHeight="1">
      <c r="B251" s="629"/>
      <c r="C251" s="631" t="s">
        <v>60</v>
      </c>
      <c r="D251" s="631" t="s">
        <v>60</v>
      </c>
      <c r="E251" s="629"/>
      <c r="F251" s="629"/>
      <c r="G251" s="629"/>
      <c r="H251" s="632"/>
      <c r="I251" s="632"/>
      <c r="J251" s="629"/>
      <c r="K251" s="629"/>
      <c r="L251" s="632"/>
      <c r="M251" s="629"/>
      <c r="N251" s="629"/>
    </row>
    <row r="252" spans="1:14" ht="11.25">
      <c r="A252" s="8" t="s">
        <v>200</v>
      </c>
      <c r="B252" s="8">
        <v>6690</v>
      </c>
      <c r="C252" s="8">
        <v>866</v>
      </c>
      <c r="D252" s="8">
        <v>2101</v>
      </c>
      <c r="E252" s="8">
        <v>1105</v>
      </c>
      <c r="F252" s="8">
        <v>22</v>
      </c>
      <c r="G252" s="8">
        <v>10</v>
      </c>
      <c r="H252" s="8">
        <v>238</v>
      </c>
      <c r="I252" s="8">
        <v>168</v>
      </c>
      <c r="J252" s="8">
        <v>6</v>
      </c>
      <c r="K252" s="8">
        <v>40</v>
      </c>
      <c r="L252" s="8">
        <v>0</v>
      </c>
      <c r="M252" s="8">
        <v>10</v>
      </c>
      <c r="N252" s="8">
        <v>11256</v>
      </c>
    </row>
    <row r="255" spans="2:14" ht="11.25">
      <c r="B255" s="10" t="s">
        <v>201</v>
      </c>
      <c r="C255" s="10" t="s">
        <v>201</v>
      </c>
      <c r="D255" s="10" t="s">
        <v>202</v>
      </c>
      <c r="E255" s="10" t="s">
        <v>201</v>
      </c>
      <c r="F255" s="10" t="s">
        <v>201</v>
      </c>
      <c r="G255" s="10" t="s">
        <v>201</v>
      </c>
      <c r="H255" s="10" t="s">
        <v>201</v>
      </c>
      <c r="I255" s="10" t="s">
        <v>201</v>
      </c>
      <c r="J255" s="10" t="s">
        <v>201</v>
      </c>
      <c r="K255" s="10" t="s">
        <v>201</v>
      </c>
      <c r="L255" s="10" t="s">
        <v>201</v>
      </c>
      <c r="M255" s="10" t="s">
        <v>201</v>
      </c>
      <c r="N255" s="10" t="s">
        <v>201</v>
      </c>
    </row>
    <row r="256" spans="1:14" ht="11.25">
      <c r="A256" s="71" t="s">
        <v>203</v>
      </c>
      <c r="B256" s="71">
        <f aca="true" t="shared" si="22" ref="B256:N256">B252+B246+B232+B221+B211+B195+B186+B172+B159+B149+B139+B126+B116+B108+B96+B88+B78+B67+B55+B47+B34+B24+B10</f>
        <v>350629</v>
      </c>
      <c r="C256" s="71">
        <f t="shared" si="22"/>
        <v>24358</v>
      </c>
      <c r="D256" s="71">
        <f t="shared" si="22"/>
        <v>54140</v>
      </c>
      <c r="E256" s="71">
        <f t="shared" si="22"/>
        <v>67495</v>
      </c>
      <c r="F256" s="71">
        <f t="shared" si="22"/>
        <v>350</v>
      </c>
      <c r="G256" s="71">
        <f t="shared" si="22"/>
        <v>144</v>
      </c>
      <c r="H256" s="71">
        <f t="shared" si="22"/>
        <v>10310</v>
      </c>
      <c r="I256" s="71">
        <f t="shared" si="22"/>
        <v>7976</v>
      </c>
      <c r="J256" s="71">
        <f t="shared" si="22"/>
        <v>567</v>
      </c>
      <c r="K256" s="71">
        <f t="shared" si="22"/>
        <v>1187</v>
      </c>
      <c r="L256" s="71">
        <f t="shared" si="22"/>
        <v>715</v>
      </c>
      <c r="M256" s="71">
        <f t="shared" si="22"/>
        <v>8923</v>
      </c>
      <c r="N256" s="71">
        <f t="shared" si="22"/>
        <v>526794</v>
      </c>
    </row>
    <row r="258" spans="1:20" s="60" customFormat="1" ht="16.5" customHeight="1">
      <c r="A258" s="11"/>
      <c r="B258" s="11"/>
      <c r="C258" s="11"/>
      <c r="D258" s="11"/>
      <c r="E258" s="11"/>
      <c r="F258" s="11"/>
      <c r="G258" s="11"/>
      <c r="H258" s="11"/>
      <c r="I258" s="11"/>
      <c r="J258" s="11"/>
      <c r="K258" s="11"/>
      <c r="L258" s="11"/>
      <c r="M258" s="11"/>
      <c r="N258" s="8"/>
      <c r="O258" s="28"/>
      <c r="P258" s="28"/>
      <c r="Q258" s="28"/>
      <c r="R258" s="28"/>
      <c r="S258" s="28"/>
      <c r="T258" s="68"/>
    </row>
    <row r="259" spans="1:11" s="11" customFormat="1" ht="11.25">
      <c r="A259" s="578" t="s">
        <v>471</v>
      </c>
      <c r="B259" s="578"/>
      <c r="C259" s="578"/>
      <c r="D259" s="578"/>
      <c r="E259" s="578"/>
      <c r="F259" s="578"/>
      <c r="G259" s="578"/>
      <c r="H259" s="578"/>
      <c r="I259" s="578"/>
      <c r="J259" s="578"/>
      <c r="K259" s="578"/>
    </row>
  </sheetData>
  <sheetProtection/>
  <mergeCells count="339">
    <mergeCell ref="A39:T39"/>
    <mergeCell ref="A69:N69"/>
    <mergeCell ref="J5:J6"/>
    <mergeCell ref="K5:K6"/>
    <mergeCell ref="L5:L6"/>
    <mergeCell ref="M5:M6"/>
    <mergeCell ref="N5:N6"/>
    <mergeCell ref="A12:N12"/>
    <mergeCell ref="F5:F6"/>
    <mergeCell ref="G5:G6"/>
    <mergeCell ref="H5:H6"/>
    <mergeCell ref="I5:I6"/>
    <mergeCell ref="A2:T2"/>
    <mergeCell ref="A38:N38"/>
    <mergeCell ref="B14:B15"/>
    <mergeCell ref="C14:C15"/>
    <mergeCell ref="D14:D15"/>
    <mergeCell ref="E14:E15"/>
    <mergeCell ref="A1:N1"/>
    <mergeCell ref="A3:N3"/>
    <mergeCell ref="B5:B6"/>
    <mergeCell ref="C5:C6"/>
    <mergeCell ref="D5:D6"/>
    <mergeCell ref="E5:E6"/>
    <mergeCell ref="J14:J15"/>
    <mergeCell ref="K14:K15"/>
    <mergeCell ref="L14:L15"/>
    <mergeCell ref="M14:M15"/>
    <mergeCell ref="F14:F15"/>
    <mergeCell ref="G14:G15"/>
    <mergeCell ref="H14:H15"/>
    <mergeCell ref="I14:I15"/>
    <mergeCell ref="N14:N15"/>
    <mergeCell ref="A26:N26"/>
    <mergeCell ref="B28:B29"/>
    <mergeCell ref="C28:C29"/>
    <mergeCell ref="D28:D29"/>
    <mergeCell ref="E28:E29"/>
    <mergeCell ref="F28:F29"/>
    <mergeCell ref="G28:G29"/>
    <mergeCell ref="H28:H29"/>
    <mergeCell ref="M28:M29"/>
    <mergeCell ref="N28:N29"/>
    <mergeCell ref="A36:N36"/>
    <mergeCell ref="I28:I29"/>
    <mergeCell ref="J28:J29"/>
    <mergeCell ref="K28:K29"/>
    <mergeCell ref="L28:L29"/>
    <mergeCell ref="M42:M43"/>
    <mergeCell ref="N42:N43"/>
    <mergeCell ref="A40:N40"/>
    <mergeCell ref="B42:B43"/>
    <mergeCell ref="C42:C43"/>
    <mergeCell ref="D42:D43"/>
    <mergeCell ref="E42:E43"/>
    <mergeCell ref="F42:F43"/>
    <mergeCell ref="G42:G43"/>
    <mergeCell ref="H42:H43"/>
    <mergeCell ref="G51:G52"/>
    <mergeCell ref="H51:H52"/>
    <mergeCell ref="I51:I52"/>
    <mergeCell ref="J51:J52"/>
    <mergeCell ref="K42:K43"/>
    <mergeCell ref="L42:L43"/>
    <mergeCell ref="I42:I43"/>
    <mergeCell ref="J42:J43"/>
    <mergeCell ref="K51:K52"/>
    <mergeCell ref="L51:L52"/>
    <mergeCell ref="M51:M52"/>
    <mergeCell ref="N51:N52"/>
    <mergeCell ref="A49:N49"/>
    <mergeCell ref="B51:B52"/>
    <mergeCell ref="C51:C52"/>
    <mergeCell ref="D51:D52"/>
    <mergeCell ref="E51:E52"/>
    <mergeCell ref="F51:F52"/>
    <mergeCell ref="A57:N57"/>
    <mergeCell ref="B59:B60"/>
    <mergeCell ref="C59:C60"/>
    <mergeCell ref="D59:D60"/>
    <mergeCell ref="E59:E60"/>
    <mergeCell ref="F59:F60"/>
    <mergeCell ref="G59:G60"/>
    <mergeCell ref="H59:H60"/>
    <mergeCell ref="I59:I60"/>
    <mergeCell ref="N59:N60"/>
    <mergeCell ref="B73:B74"/>
    <mergeCell ref="C73:C74"/>
    <mergeCell ref="D73:D74"/>
    <mergeCell ref="E73:E74"/>
    <mergeCell ref="A71:N71"/>
    <mergeCell ref="J59:J60"/>
    <mergeCell ref="K59:K60"/>
    <mergeCell ref="L59:L60"/>
    <mergeCell ref="M59:M60"/>
    <mergeCell ref="A70:T70"/>
    <mergeCell ref="J73:J74"/>
    <mergeCell ref="K73:K74"/>
    <mergeCell ref="L73:L74"/>
    <mergeCell ref="M73:M74"/>
    <mergeCell ref="F73:F74"/>
    <mergeCell ref="G73:G74"/>
    <mergeCell ref="H73:H74"/>
    <mergeCell ref="I73:I74"/>
    <mergeCell ref="N73:N74"/>
    <mergeCell ref="A80:N80"/>
    <mergeCell ref="B82:B83"/>
    <mergeCell ref="C82:C83"/>
    <mergeCell ref="D82:D83"/>
    <mergeCell ref="E82:E83"/>
    <mergeCell ref="F82:F83"/>
    <mergeCell ref="G82:G83"/>
    <mergeCell ref="H82:H83"/>
    <mergeCell ref="I82:I83"/>
    <mergeCell ref="H92:H93"/>
    <mergeCell ref="I92:I93"/>
    <mergeCell ref="J82:J83"/>
    <mergeCell ref="K82:K83"/>
    <mergeCell ref="L82:L83"/>
    <mergeCell ref="M82:M83"/>
    <mergeCell ref="M92:M93"/>
    <mergeCell ref="A99:T99"/>
    <mergeCell ref="N82:N83"/>
    <mergeCell ref="A90:N90"/>
    <mergeCell ref="B92:B93"/>
    <mergeCell ref="C92:C93"/>
    <mergeCell ref="D92:D93"/>
    <mergeCell ref="E92:E93"/>
    <mergeCell ref="F92:F93"/>
    <mergeCell ref="G92:G93"/>
    <mergeCell ref="B102:B103"/>
    <mergeCell ref="C102:C103"/>
    <mergeCell ref="D102:D103"/>
    <mergeCell ref="E102:E103"/>
    <mergeCell ref="N92:N93"/>
    <mergeCell ref="A98:N98"/>
    <mergeCell ref="A100:N100"/>
    <mergeCell ref="J92:J93"/>
    <mergeCell ref="K92:K93"/>
    <mergeCell ref="L92:L93"/>
    <mergeCell ref="J102:J103"/>
    <mergeCell ref="K102:K103"/>
    <mergeCell ref="L102:L103"/>
    <mergeCell ref="M102:M103"/>
    <mergeCell ref="F102:F103"/>
    <mergeCell ref="G102:G103"/>
    <mergeCell ref="H102:H103"/>
    <mergeCell ref="I102:I103"/>
    <mergeCell ref="N102:N103"/>
    <mergeCell ref="A110:N110"/>
    <mergeCell ref="B112:B113"/>
    <mergeCell ref="C112:C113"/>
    <mergeCell ref="D112:D113"/>
    <mergeCell ref="E112:E113"/>
    <mergeCell ref="F112:F113"/>
    <mergeCell ref="G112:G113"/>
    <mergeCell ref="H112:H113"/>
    <mergeCell ref="I112:I113"/>
    <mergeCell ref="H120:H121"/>
    <mergeCell ref="I120:I121"/>
    <mergeCell ref="J112:J113"/>
    <mergeCell ref="K112:K113"/>
    <mergeCell ref="L112:L113"/>
    <mergeCell ref="M112:M113"/>
    <mergeCell ref="M120:M121"/>
    <mergeCell ref="A129:T129"/>
    <mergeCell ref="N112:N113"/>
    <mergeCell ref="A118:N118"/>
    <mergeCell ref="B120:B121"/>
    <mergeCell ref="C120:C121"/>
    <mergeCell ref="D120:D121"/>
    <mergeCell ref="E120:E121"/>
    <mergeCell ref="F120:F121"/>
    <mergeCell ref="G120:G121"/>
    <mergeCell ref="B132:B133"/>
    <mergeCell ref="C132:C133"/>
    <mergeCell ref="D132:D133"/>
    <mergeCell ref="E132:E133"/>
    <mergeCell ref="N120:N121"/>
    <mergeCell ref="A128:N128"/>
    <mergeCell ref="A130:N130"/>
    <mergeCell ref="J120:J121"/>
    <mergeCell ref="K120:K121"/>
    <mergeCell ref="L120:L121"/>
    <mergeCell ref="J132:J133"/>
    <mergeCell ref="K132:K133"/>
    <mergeCell ref="L132:L133"/>
    <mergeCell ref="M132:M133"/>
    <mergeCell ref="F132:F133"/>
    <mergeCell ref="G132:G133"/>
    <mergeCell ref="H132:H133"/>
    <mergeCell ref="I132:I133"/>
    <mergeCell ref="N132:N133"/>
    <mergeCell ref="A141:N141"/>
    <mergeCell ref="B143:B144"/>
    <mergeCell ref="C143:C144"/>
    <mergeCell ref="D143:D144"/>
    <mergeCell ref="E143:E144"/>
    <mergeCell ref="F143:F144"/>
    <mergeCell ref="G143:G144"/>
    <mergeCell ref="H143:H144"/>
    <mergeCell ref="I143:I144"/>
    <mergeCell ref="H153:H154"/>
    <mergeCell ref="I153:I154"/>
    <mergeCell ref="J143:J144"/>
    <mergeCell ref="K143:K144"/>
    <mergeCell ref="L143:L144"/>
    <mergeCell ref="M143:M144"/>
    <mergeCell ref="M153:M154"/>
    <mergeCell ref="A162:T162"/>
    <mergeCell ref="N143:N144"/>
    <mergeCell ref="A151:N151"/>
    <mergeCell ref="B153:B154"/>
    <mergeCell ref="C153:C154"/>
    <mergeCell ref="D153:D154"/>
    <mergeCell ref="E153:E154"/>
    <mergeCell ref="F153:F154"/>
    <mergeCell ref="G153:G154"/>
    <mergeCell ref="B165:B166"/>
    <mergeCell ref="C165:C166"/>
    <mergeCell ref="D165:D166"/>
    <mergeCell ref="E165:E166"/>
    <mergeCell ref="N153:N154"/>
    <mergeCell ref="A161:N161"/>
    <mergeCell ref="A163:N163"/>
    <mergeCell ref="J153:J154"/>
    <mergeCell ref="K153:K154"/>
    <mergeCell ref="L153:L154"/>
    <mergeCell ref="J165:J166"/>
    <mergeCell ref="K165:K166"/>
    <mergeCell ref="L165:L166"/>
    <mergeCell ref="M165:M166"/>
    <mergeCell ref="F165:F166"/>
    <mergeCell ref="G165:G166"/>
    <mergeCell ref="H165:H166"/>
    <mergeCell ref="I165:I166"/>
    <mergeCell ref="N165:N166"/>
    <mergeCell ref="A174:N174"/>
    <mergeCell ref="B176:B177"/>
    <mergeCell ref="C176:C177"/>
    <mergeCell ref="D176:D177"/>
    <mergeCell ref="E176:E177"/>
    <mergeCell ref="F176:F177"/>
    <mergeCell ref="G176:G177"/>
    <mergeCell ref="H176:H177"/>
    <mergeCell ref="I176:I177"/>
    <mergeCell ref="H190:H191"/>
    <mergeCell ref="I190:I191"/>
    <mergeCell ref="J176:J177"/>
    <mergeCell ref="K176:K177"/>
    <mergeCell ref="L176:L177"/>
    <mergeCell ref="M176:M177"/>
    <mergeCell ref="M190:M191"/>
    <mergeCell ref="A198:T198"/>
    <mergeCell ref="N176:N177"/>
    <mergeCell ref="A188:N188"/>
    <mergeCell ref="B190:B191"/>
    <mergeCell ref="C190:C191"/>
    <mergeCell ref="D190:D191"/>
    <mergeCell ref="E190:E191"/>
    <mergeCell ref="F190:F191"/>
    <mergeCell ref="G190:G191"/>
    <mergeCell ref="B201:B202"/>
    <mergeCell ref="C201:C202"/>
    <mergeCell ref="D201:D202"/>
    <mergeCell ref="E201:E202"/>
    <mergeCell ref="N190:N191"/>
    <mergeCell ref="A197:N197"/>
    <mergeCell ref="A199:N199"/>
    <mergeCell ref="J190:J191"/>
    <mergeCell ref="K190:K191"/>
    <mergeCell ref="L190:L191"/>
    <mergeCell ref="K201:K202"/>
    <mergeCell ref="L201:L202"/>
    <mergeCell ref="M201:M202"/>
    <mergeCell ref="F201:F202"/>
    <mergeCell ref="G201:G202"/>
    <mergeCell ref="H201:H202"/>
    <mergeCell ref="I201:I202"/>
    <mergeCell ref="E215:E216"/>
    <mergeCell ref="F215:F216"/>
    <mergeCell ref="G215:G216"/>
    <mergeCell ref="H215:H216"/>
    <mergeCell ref="I215:I216"/>
    <mergeCell ref="J201:J202"/>
    <mergeCell ref="I225:I226"/>
    <mergeCell ref="J215:J216"/>
    <mergeCell ref="K215:K216"/>
    <mergeCell ref="L215:L216"/>
    <mergeCell ref="M215:M216"/>
    <mergeCell ref="N201:N202"/>
    <mergeCell ref="A213:N213"/>
    <mergeCell ref="B215:B216"/>
    <mergeCell ref="C215:C216"/>
    <mergeCell ref="D215:D216"/>
    <mergeCell ref="M225:M226"/>
    <mergeCell ref="N215:N216"/>
    <mergeCell ref="A223:N223"/>
    <mergeCell ref="B225:B226"/>
    <mergeCell ref="C225:C226"/>
    <mergeCell ref="D225:D226"/>
    <mergeCell ref="E225:E226"/>
    <mergeCell ref="F225:F226"/>
    <mergeCell ref="G225:G226"/>
    <mergeCell ref="H225:H226"/>
    <mergeCell ref="B238:B239"/>
    <mergeCell ref="C238:C239"/>
    <mergeCell ref="D238:D239"/>
    <mergeCell ref="E238:E239"/>
    <mergeCell ref="N225:N226"/>
    <mergeCell ref="A234:N234"/>
    <mergeCell ref="A236:N236"/>
    <mergeCell ref="J225:J226"/>
    <mergeCell ref="K225:K226"/>
    <mergeCell ref="L225:L226"/>
    <mergeCell ref="J238:J239"/>
    <mergeCell ref="K238:K239"/>
    <mergeCell ref="L238:L239"/>
    <mergeCell ref="M238:M239"/>
    <mergeCell ref="F238:F239"/>
    <mergeCell ref="G238:G239"/>
    <mergeCell ref="H238:H239"/>
    <mergeCell ref="I238:I239"/>
    <mergeCell ref="N238:N239"/>
    <mergeCell ref="A248:N248"/>
    <mergeCell ref="B250:B251"/>
    <mergeCell ref="C250:C251"/>
    <mergeCell ref="D250:D251"/>
    <mergeCell ref="E250:E251"/>
    <mergeCell ref="F250:F251"/>
    <mergeCell ref="G250:G251"/>
    <mergeCell ref="H250:H251"/>
    <mergeCell ref="I250:I251"/>
    <mergeCell ref="A259:K259"/>
    <mergeCell ref="N250:N251"/>
    <mergeCell ref="J250:J251"/>
    <mergeCell ref="K250:K251"/>
    <mergeCell ref="L250:L251"/>
    <mergeCell ref="M250:M251"/>
  </mergeCells>
  <printOptions/>
  <pageMargins left="0.787401575" right="0.787401575" top="0.984251969" bottom="0.984251969" header="0.4921259845" footer="0.4921259845"/>
  <pageSetup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dimension ref="B1:V261"/>
  <sheetViews>
    <sheetView zoomScalePageLayoutView="0" workbookViewId="0" topLeftCell="B1">
      <selection activeCell="A1" sqref="A1"/>
    </sheetView>
  </sheetViews>
  <sheetFormatPr defaultColWidth="11.421875" defaultRowHeight="12.75"/>
  <cols>
    <col min="1" max="1" width="2.140625" style="11" customWidth="1"/>
    <col min="2" max="2" width="23.57421875" style="11" customWidth="1"/>
    <col min="3" max="3" width="12.421875" style="8" customWidth="1"/>
    <col min="4" max="4" width="11.421875" style="8" customWidth="1"/>
    <col min="5" max="5" width="11.421875" style="83" customWidth="1"/>
    <col min="6" max="6" width="11.421875" style="8" customWidth="1"/>
    <col min="7" max="7" width="11.421875" style="83" customWidth="1"/>
    <col min="8" max="8" width="11.00390625" style="8" customWidth="1"/>
    <col min="9" max="9" width="11.00390625" style="83" customWidth="1"/>
    <col min="10" max="10" width="11.8515625" style="83" customWidth="1"/>
    <col min="11" max="11" width="12.140625" style="83" customWidth="1"/>
    <col min="12" max="12" width="11.8515625" style="83" customWidth="1"/>
    <col min="13" max="16384" width="11.421875" style="11" customWidth="1"/>
  </cols>
  <sheetData>
    <row r="1" spans="2:12" ht="23.25" customHeight="1">
      <c r="B1" s="654" t="s">
        <v>458</v>
      </c>
      <c r="C1" s="654"/>
      <c r="D1" s="654"/>
      <c r="E1" s="654"/>
      <c r="F1" s="654"/>
      <c r="G1" s="654"/>
      <c r="H1" s="654"/>
      <c r="I1" s="654"/>
      <c r="J1" s="654"/>
      <c r="K1" s="654"/>
      <c r="L1" s="654"/>
    </row>
    <row r="3" spans="3:12" ht="15" customHeight="1">
      <c r="C3" s="371"/>
      <c r="D3" s="646" t="s">
        <v>204</v>
      </c>
      <c r="E3" s="372"/>
      <c r="F3" s="646" t="s">
        <v>205</v>
      </c>
      <c r="G3" s="372"/>
      <c r="H3" s="649" t="s">
        <v>206</v>
      </c>
      <c r="I3" s="655" t="s">
        <v>207</v>
      </c>
      <c r="J3" s="655" t="s">
        <v>267</v>
      </c>
      <c r="K3" s="655"/>
      <c r="L3" s="655"/>
    </row>
    <row r="4" spans="3:12" ht="11.25">
      <c r="C4" s="373" t="s">
        <v>208</v>
      </c>
      <c r="D4" s="647"/>
      <c r="E4" s="374" t="s">
        <v>209</v>
      </c>
      <c r="F4" s="647"/>
      <c r="G4" s="374" t="s">
        <v>210</v>
      </c>
      <c r="H4" s="650"/>
      <c r="I4" s="655"/>
      <c r="J4" s="655"/>
      <c r="K4" s="655"/>
      <c r="L4" s="655"/>
    </row>
    <row r="5" spans="3:12" ht="11.25">
      <c r="C5" s="373" t="s">
        <v>211</v>
      </c>
      <c r="D5" s="647"/>
      <c r="E5" s="374" t="s">
        <v>212</v>
      </c>
      <c r="F5" s="647"/>
      <c r="G5" s="374" t="s">
        <v>212</v>
      </c>
      <c r="H5" s="650"/>
      <c r="I5" s="655"/>
      <c r="J5" s="656" t="s">
        <v>3</v>
      </c>
      <c r="K5" s="656" t="s">
        <v>4</v>
      </c>
      <c r="L5" s="656" t="s">
        <v>2</v>
      </c>
    </row>
    <row r="6" spans="3:12" ht="11.25">
      <c r="C6" s="375"/>
      <c r="D6" s="648"/>
      <c r="E6" s="376"/>
      <c r="F6" s="648"/>
      <c r="G6" s="376"/>
      <c r="H6" s="651"/>
      <c r="I6" s="655"/>
      <c r="J6" s="656"/>
      <c r="K6" s="656"/>
      <c r="L6" s="656"/>
    </row>
    <row r="7" spans="3:12" ht="11.25">
      <c r="C7" s="77"/>
      <c r="D7" s="78"/>
      <c r="E7" s="79"/>
      <c r="F7" s="78"/>
      <c r="G7" s="79"/>
      <c r="H7" s="80"/>
      <c r="I7" s="81"/>
      <c r="J7" s="82"/>
      <c r="K7" s="82"/>
      <c r="L7" s="82"/>
    </row>
    <row r="8" spans="3:12" ht="11.25">
      <c r="C8" s="77"/>
      <c r="D8" s="78"/>
      <c r="E8" s="641" t="s">
        <v>459</v>
      </c>
      <c r="F8" s="641"/>
      <c r="G8" s="641"/>
      <c r="H8" s="80"/>
      <c r="I8" s="81"/>
      <c r="J8" s="82"/>
      <c r="K8" s="82"/>
      <c r="L8" s="82"/>
    </row>
    <row r="10" spans="2:12" ht="11.25">
      <c r="B10" s="11" t="s">
        <v>81</v>
      </c>
      <c r="C10" s="8">
        <v>8</v>
      </c>
      <c r="D10" s="8">
        <v>8</v>
      </c>
      <c r="E10" s="83">
        <v>100</v>
      </c>
      <c r="F10" s="8">
        <v>8</v>
      </c>
      <c r="G10" s="83">
        <v>100</v>
      </c>
      <c r="H10" s="8">
        <v>6</v>
      </c>
      <c r="I10" s="83">
        <v>75</v>
      </c>
      <c r="J10" s="86" t="s">
        <v>75</v>
      </c>
      <c r="K10" s="86" t="s">
        <v>75</v>
      </c>
      <c r="L10" s="86" t="s">
        <v>75</v>
      </c>
    </row>
    <row r="11" spans="2:12" ht="11.25">
      <c r="B11" s="31" t="s">
        <v>213</v>
      </c>
      <c r="C11" s="33">
        <v>9564</v>
      </c>
      <c r="D11" s="33">
        <v>6691</v>
      </c>
      <c r="E11" s="55">
        <v>70</v>
      </c>
      <c r="F11" s="33">
        <v>8217</v>
      </c>
      <c r="G11" s="55">
        <v>85.9</v>
      </c>
      <c r="H11" s="33">
        <v>6217</v>
      </c>
      <c r="I11" s="55">
        <v>65</v>
      </c>
      <c r="J11" s="214" t="s">
        <v>75</v>
      </c>
      <c r="K11" s="214" t="s">
        <v>75</v>
      </c>
      <c r="L11" s="214" t="s">
        <v>75</v>
      </c>
    </row>
    <row r="12" spans="2:12" ht="11.25">
      <c r="B12" s="367" t="s">
        <v>83</v>
      </c>
      <c r="C12" s="149">
        <v>13758</v>
      </c>
      <c r="D12" s="149">
        <v>3318</v>
      </c>
      <c r="E12" s="153">
        <v>24.1</v>
      </c>
      <c r="F12" s="149">
        <v>3751</v>
      </c>
      <c r="G12" s="153">
        <v>27.3</v>
      </c>
      <c r="H12" s="149">
        <v>2473</v>
      </c>
      <c r="I12" s="153">
        <v>18</v>
      </c>
      <c r="J12" s="370" t="s">
        <v>75</v>
      </c>
      <c r="K12" s="370" t="s">
        <v>75</v>
      </c>
      <c r="L12" s="370" t="s">
        <v>75</v>
      </c>
    </row>
    <row r="13" spans="2:12" ht="11.25">
      <c r="B13" s="11" t="s">
        <v>2</v>
      </c>
      <c r="C13" s="8">
        <v>23330</v>
      </c>
      <c r="D13" s="8">
        <v>10017</v>
      </c>
      <c r="E13" s="83">
        <v>42.9</v>
      </c>
      <c r="F13" s="8">
        <v>11976</v>
      </c>
      <c r="G13" s="83">
        <v>51.3</v>
      </c>
      <c r="H13" s="8">
        <v>8696</v>
      </c>
      <c r="I13" s="83">
        <v>37.3</v>
      </c>
      <c r="J13" s="86" t="s">
        <v>75</v>
      </c>
      <c r="K13" s="86" t="s">
        <v>75</v>
      </c>
      <c r="L13" s="86" t="s">
        <v>75</v>
      </c>
    </row>
    <row r="15" spans="4:22" ht="11.25">
      <c r="D15" s="34"/>
      <c r="E15" s="641" t="s">
        <v>214</v>
      </c>
      <c r="F15" s="641"/>
      <c r="G15" s="641"/>
      <c r="I15" s="30"/>
      <c r="J15" s="30"/>
      <c r="K15" s="30"/>
      <c r="L15" s="30"/>
      <c r="M15" s="30"/>
      <c r="N15" s="30"/>
      <c r="O15" s="30"/>
      <c r="P15" s="30"/>
      <c r="Q15" s="30"/>
      <c r="R15" s="30"/>
      <c r="S15" s="30"/>
      <c r="T15" s="30"/>
      <c r="U15" s="30"/>
      <c r="V15" s="30"/>
    </row>
    <row r="17" spans="2:12" ht="11.25">
      <c r="B17" s="8" t="s">
        <v>85</v>
      </c>
      <c r="C17" s="8">
        <v>20075</v>
      </c>
      <c r="D17" s="8">
        <v>11295</v>
      </c>
      <c r="E17" s="83">
        <v>56.3</v>
      </c>
      <c r="F17" s="8">
        <v>13686</v>
      </c>
      <c r="G17" s="83">
        <v>68.2</v>
      </c>
      <c r="H17" s="8">
        <v>9840</v>
      </c>
      <c r="I17" s="83">
        <v>49</v>
      </c>
      <c r="J17" s="83">
        <v>5.2</v>
      </c>
      <c r="K17" s="83">
        <v>4.8</v>
      </c>
      <c r="L17" s="83">
        <v>5</v>
      </c>
    </row>
    <row r="18" spans="2:12" ht="11.25">
      <c r="B18" s="8" t="s">
        <v>86</v>
      </c>
      <c r="C18" s="8">
        <v>5360</v>
      </c>
      <c r="D18" s="8">
        <v>3375</v>
      </c>
      <c r="E18" s="83">
        <v>63</v>
      </c>
      <c r="F18" s="8">
        <v>3663</v>
      </c>
      <c r="G18" s="83">
        <v>68.3</v>
      </c>
      <c r="H18" s="8">
        <v>2915</v>
      </c>
      <c r="I18" s="83">
        <v>54.4</v>
      </c>
      <c r="J18" s="83">
        <v>2.2</v>
      </c>
      <c r="K18" s="83">
        <v>3</v>
      </c>
      <c r="L18" s="83">
        <v>2.6</v>
      </c>
    </row>
    <row r="19" spans="2:12" ht="11.25">
      <c r="B19" s="8" t="s">
        <v>87</v>
      </c>
      <c r="C19" s="8">
        <v>4551</v>
      </c>
      <c r="D19" s="8">
        <v>2577</v>
      </c>
      <c r="E19" s="83">
        <v>56.6</v>
      </c>
      <c r="F19" s="8">
        <v>2919</v>
      </c>
      <c r="G19" s="83">
        <v>64.1</v>
      </c>
      <c r="H19" s="8">
        <v>2254</v>
      </c>
      <c r="I19" s="83">
        <v>49.5</v>
      </c>
      <c r="J19" s="83">
        <v>1.8</v>
      </c>
      <c r="K19" s="83">
        <v>1.9</v>
      </c>
      <c r="L19" s="83">
        <v>1.9</v>
      </c>
    </row>
    <row r="20" spans="2:12" ht="11.25">
      <c r="B20" s="8" t="s">
        <v>88</v>
      </c>
      <c r="C20" s="8">
        <v>5012</v>
      </c>
      <c r="D20" s="8">
        <v>2903</v>
      </c>
      <c r="E20" s="83">
        <v>57.9</v>
      </c>
      <c r="F20" s="8">
        <v>3215</v>
      </c>
      <c r="G20" s="83">
        <v>64.1</v>
      </c>
      <c r="H20" s="8">
        <v>2502</v>
      </c>
      <c r="I20" s="83">
        <v>49.9</v>
      </c>
      <c r="J20" s="83">
        <v>2.4</v>
      </c>
      <c r="K20" s="83">
        <v>2.6</v>
      </c>
      <c r="L20" s="83">
        <v>2.5</v>
      </c>
    </row>
    <row r="21" spans="2:12" ht="11.25">
      <c r="B21" s="8" t="s">
        <v>89</v>
      </c>
      <c r="C21" s="8">
        <v>7671</v>
      </c>
      <c r="D21" s="8">
        <v>4459</v>
      </c>
      <c r="E21" s="83">
        <v>58.1</v>
      </c>
      <c r="F21" s="8">
        <v>4969</v>
      </c>
      <c r="G21" s="83">
        <v>64.8</v>
      </c>
      <c r="H21" s="8">
        <v>3883</v>
      </c>
      <c r="I21" s="83">
        <v>50.6</v>
      </c>
      <c r="J21" s="83">
        <v>3</v>
      </c>
      <c r="K21" s="83">
        <v>2.9</v>
      </c>
      <c r="L21" s="83">
        <v>3</v>
      </c>
    </row>
    <row r="22" spans="2:12" ht="11.25">
      <c r="B22" s="8" t="s">
        <v>90</v>
      </c>
      <c r="C22" s="8">
        <v>11131</v>
      </c>
      <c r="D22" s="8">
        <v>5716</v>
      </c>
      <c r="E22" s="83">
        <v>51.4</v>
      </c>
      <c r="F22" s="8">
        <v>6099</v>
      </c>
      <c r="G22" s="83">
        <v>54.8</v>
      </c>
      <c r="H22" s="8">
        <v>4786</v>
      </c>
      <c r="I22" s="83">
        <v>43</v>
      </c>
      <c r="J22" s="83">
        <v>5.8</v>
      </c>
      <c r="K22" s="83">
        <v>4.9</v>
      </c>
      <c r="L22" s="83">
        <v>5.3</v>
      </c>
    </row>
    <row r="23" spans="2:12" ht="11.25">
      <c r="B23" s="33" t="s">
        <v>91</v>
      </c>
      <c r="C23" s="33">
        <v>7955</v>
      </c>
      <c r="D23" s="33">
        <v>4698</v>
      </c>
      <c r="E23" s="55">
        <v>59.1</v>
      </c>
      <c r="F23" s="33">
        <v>5226</v>
      </c>
      <c r="G23" s="55">
        <v>65.7</v>
      </c>
      <c r="H23" s="33">
        <v>3992</v>
      </c>
      <c r="I23" s="55">
        <v>50.2</v>
      </c>
      <c r="J23" s="55">
        <v>3.5</v>
      </c>
      <c r="K23" s="55">
        <v>3.7</v>
      </c>
      <c r="L23" s="55">
        <v>3.6</v>
      </c>
    </row>
    <row r="24" spans="2:12" ht="11.25">
      <c r="B24" s="149" t="s">
        <v>92</v>
      </c>
      <c r="C24" s="149">
        <v>6442</v>
      </c>
      <c r="D24" s="149">
        <v>3815</v>
      </c>
      <c r="E24" s="153">
        <v>59.2</v>
      </c>
      <c r="F24" s="149">
        <v>4012</v>
      </c>
      <c r="G24" s="153">
        <v>62.3</v>
      </c>
      <c r="H24" s="149">
        <v>3171</v>
      </c>
      <c r="I24" s="153">
        <v>49.2</v>
      </c>
      <c r="J24" s="153">
        <v>3.4</v>
      </c>
      <c r="K24" s="153">
        <v>3.9</v>
      </c>
      <c r="L24" s="153">
        <v>3.7</v>
      </c>
    </row>
    <row r="25" spans="2:12" s="45" customFormat="1" ht="11.25">
      <c r="B25" s="11" t="s">
        <v>2</v>
      </c>
      <c r="C25" s="8">
        <v>68197</v>
      </c>
      <c r="D25" s="8">
        <v>38838</v>
      </c>
      <c r="E25" s="83">
        <v>56.9</v>
      </c>
      <c r="F25" s="8">
        <v>43789</v>
      </c>
      <c r="G25" s="83">
        <v>64.2</v>
      </c>
      <c r="H25" s="8">
        <v>33343</v>
      </c>
      <c r="I25" s="83">
        <v>48.9</v>
      </c>
      <c r="J25" s="83">
        <v>3.5</v>
      </c>
      <c r="K25" s="83">
        <v>3.5</v>
      </c>
      <c r="L25" s="83">
        <v>3.5</v>
      </c>
    </row>
    <row r="28" spans="2:12" ht="11.25">
      <c r="B28" s="625" t="s">
        <v>284</v>
      </c>
      <c r="C28" s="625"/>
      <c r="D28" s="625"/>
      <c r="E28" s="625"/>
      <c r="F28" s="625"/>
      <c r="G28" s="625"/>
      <c r="H28" s="625"/>
      <c r="I28" s="625"/>
      <c r="J28" s="625"/>
      <c r="K28" s="625"/>
      <c r="L28" s="625"/>
    </row>
    <row r="29" spans="2:12" ht="11.25">
      <c r="B29" s="625" t="s">
        <v>268</v>
      </c>
      <c r="C29" s="625"/>
      <c r="D29" s="625"/>
      <c r="E29" s="625"/>
      <c r="F29" s="625"/>
      <c r="G29" s="625"/>
      <c r="H29" s="625"/>
      <c r="I29" s="625"/>
      <c r="J29" s="625"/>
      <c r="K29" s="625"/>
      <c r="L29" s="625"/>
    </row>
    <row r="31" spans="2:12" ht="28.5" customHeight="1">
      <c r="B31" s="654" t="s">
        <v>457</v>
      </c>
      <c r="C31" s="654"/>
      <c r="D31" s="654"/>
      <c r="E31" s="654"/>
      <c r="F31" s="654"/>
      <c r="G31" s="654"/>
      <c r="H31" s="654"/>
      <c r="I31" s="654"/>
      <c r="J31" s="654"/>
      <c r="K31" s="654"/>
      <c r="L31" s="654"/>
    </row>
    <row r="33" spans="3:12" ht="15" customHeight="1">
      <c r="C33" s="371"/>
      <c r="D33" s="646" t="s">
        <v>204</v>
      </c>
      <c r="E33" s="372"/>
      <c r="F33" s="646" t="s">
        <v>205</v>
      </c>
      <c r="G33" s="372"/>
      <c r="H33" s="649" t="s">
        <v>206</v>
      </c>
      <c r="I33" s="642" t="s">
        <v>207</v>
      </c>
      <c r="J33" s="642" t="s">
        <v>267</v>
      </c>
      <c r="K33" s="642"/>
      <c r="L33" s="642"/>
    </row>
    <row r="34" spans="3:12" ht="11.25">
      <c r="C34" s="373" t="s">
        <v>208</v>
      </c>
      <c r="D34" s="647"/>
      <c r="E34" s="374" t="s">
        <v>209</v>
      </c>
      <c r="F34" s="647"/>
      <c r="G34" s="374" t="s">
        <v>210</v>
      </c>
      <c r="H34" s="650"/>
      <c r="I34" s="652"/>
      <c r="J34" s="653"/>
      <c r="K34" s="653"/>
      <c r="L34" s="653"/>
    </row>
    <row r="35" spans="3:12" ht="11.25">
      <c r="C35" s="373" t="s">
        <v>211</v>
      </c>
      <c r="D35" s="647"/>
      <c r="E35" s="374" t="s">
        <v>212</v>
      </c>
      <c r="F35" s="647"/>
      <c r="G35" s="374" t="s">
        <v>212</v>
      </c>
      <c r="H35" s="650"/>
      <c r="I35" s="652"/>
      <c r="J35" s="644" t="s">
        <v>3</v>
      </c>
      <c r="K35" s="644" t="s">
        <v>4</v>
      </c>
      <c r="L35" s="644" t="s">
        <v>2</v>
      </c>
    </row>
    <row r="36" spans="3:12" ht="11.25">
      <c r="C36" s="375"/>
      <c r="D36" s="648"/>
      <c r="E36" s="376"/>
      <c r="F36" s="648"/>
      <c r="G36" s="376"/>
      <c r="H36" s="651"/>
      <c r="I36" s="653"/>
      <c r="J36" s="645"/>
      <c r="K36" s="645"/>
      <c r="L36" s="645"/>
    </row>
    <row r="37" spans="3:12" ht="11.25">
      <c r="C37" s="77"/>
      <c r="D37" s="78"/>
      <c r="E37" s="79"/>
      <c r="F37" s="78"/>
      <c r="G37" s="79"/>
      <c r="H37" s="80"/>
      <c r="I37" s="81"/>
      <c r="J37" s="82"/>
      <c r="K37" s="82"/>
      <c r="L37" s="82"/>
    </row>
    <row r="38" spans="3:12" ht="11.25">
      <c r="C38" s="77"/>
      <c r="D38" s="78"/>
      <c r="E38" s="641" t="s">
        <v>93</v>
      </c>
      <c r="F38" s="641"/>
      <c r="G38" s="641"/>
      <c r="H38" s="80"/>
      <c r="I38" s="81"/>
      <c r="J38" s="82"/>
      <c r="K38" s="82"/>
      <c r="L38" s="82"/>
    </row>
    <row r="40" spans="2:12" ht="11.25">
      <c r="B40" s="8" t="s">
        <v>94</v>
      </c>
      <c r="C40" s="8">
        <v>1785</v>
      </c>
      <c r="D40" s="8">
        <v>1078</v>
      </c>
      <c r="E40" s="83">
        <v>60.4</v>
      </c>
      <c r="F40" s="8">
        <v>1254</v>
      </c>
      <c r="G40" s="83">
        <v>70.3</v>
      </c>
      <c r="H40" s="8">
        <v>958</v>
      </c>
      <c r="I40" s="83">
        <v>53.7</v>
      </c>
      <c r="J40" s="83">
        <v>2.7</v>
      </c>
      <c r="K40" s="83">
        <v>3.1</v>
      </c>
      <c r="L40" s="83">
        <v>2.9</v>
      </c>
    </row>
    <row r="41" spans="2:12" ht="11.25">
      <c r="B41" s="8" t="s">
        <v>95</v>
      </c>
      <c r="C41" s="8">
        <v>1852</v>
      </c>
      <c r="D41" s="8">
        <v>1160</v>
      </c>
      <c r="E41" s="83">
        <v>62.6</v>
      </c>
      <c r="F41" s="8">
        <v>1332</v>
      </c>
      <c r="G41" s="83">
        <v>71.9</v>
      </c>
      <c r="H41" s="8">
        <v>994</v>
      </c>
      <c r="I41" s="83">
        <v>53.7</v>
      </c>
      <c r="J41" s="83">
        <v>2.4</v>
      </c>
      <c r="K41" s="83">
        <v>3.1</v>
      </c>
      <c r="L41" s="83">
        <v>2.8</v>
      </c>
    </row>
    <row r="42" spans="2:12" ht="11.25">
      <c r="B42" s="33" t="s">
        <v>96</v>
      </c>
      <c r="C42" s="33">
        <v>2963</v>
      </c>
      <c r="D42" s="33">
        <v>1681</v>
      </c>
      <c r="E42" s="55">
        <v>56.7</v>
      </c>
      <c r="F42" s="33">
        <v>1994</v>
      </c>
      <c r="G42" s="55">
        <v>67.3</v>
      </c>
      <c r="H42" s="33">
        <v>1503</v>
      </c>
      <c r="I42" s="55">
        <v>50.7</v>
      </c>
      <c r="J42" s="55">
        <v>2.7</v>
      </c>
      <c r="K42" s="55">
        <v>2.6</v>
      </c>
      <c r="L42" s="55">
        <v>2.6</v>
      </c>
    </row>
    <row r="43" spans="2:12" ht="11.25">
      <c r="B43" s="149" t="s">
        <v>97</v>
      </c>
      <c r="C43" s="149">
        <v>1379</v>
      </c>
      <c r="D43" s="149">
        <v>903</v>
      </c>
      <c r="E43" s="153">
        <v>65.5</v>
      </c>
      <c r="F43" s="149">
        <v>1029</v>
      </c>
      <c r="G43" s="153">
        <v>74.6</v>
      </c>
      <c r="H43" s="149">
        <v>816</v>
      </c>
      <c r="I43" s="153">
        <v>59.2</v>
      </c>
      <c r="J43" s="153">
        <v>2.4</v>
      </c>
      <c r="K43" s="153">
        <v>3.4</v>
      </c>
      <c r="L43" s="153">
        <v>3</v>
      </c>
    </row>
    <row r="44" spans="2:12" ht="11.25">
      <c r="B44" s="8" t="s">
        <v>2</v>
      </c>
      <c r="C44" s="8">
        <v>7979</v>
      </c>
      <c r="D44" s="8">
        <v>4822</v>
      </c>
      <c r="E44" s="83">
        <v>60.4</v>
      </c>
      <c r="F44" s="8">
        <v>5609</v>
      </c>
      <c r="G44" s="83">
        <v>70.3</v>
      </c>
      <c r="H44" s="8">
        <v>4271</v>
      </c>
      <c r="I44" s="83">
        <v>53.5</v>
      </c>
      <c r="J44" s="83">
        <v>2.6</v>
      </c>
      <c r="K44" s="83">
        <v>2.9</v>
      </c>
      <c r="L44" s="83">
        <v>2.8</v>
      </c>
    </row>
    <row r="45" s="45" customFormat="1" ht="11.25"/>
    <row r="46" spans="5:7" ht="11.25">
      <c r="E46" s="641" t="s">
        <v>98</v>
      </c>
      <c r="F46" s="641"/>
      <c r="G46" s="641"/>
    </row>
    <row r="48" spans="2:12" ht="11.25">
      <c r="B48" s="8" t="s">
        <v>99</v>
      </c>
      <c r="C48" s="8">
        <v>3673</v>
      </c>
      <c r="D48" s="8">
        <v>2250</v>
      </c>
      <c r="E48" s="83">
        <v>61.3</v>
      </c>
      <c r="F48" s="8">
        <v>2624</v>
      </c>
      <c r="G48" s="83">
        <v>71.4</v>
      </c>
      <c r="H48" s="8">
        <v>1945</v>
      </c>
      <c r="I48" s="83">
        <v>53</v>
      </c>
      <c r="J48" s="83">
        <v>3</v>
      </c>
      <c r="K48" s="83">
        <v>3.5</v>
      </c>
      <c r="L48" s="83">
        <v>3.3</v>
      </c>
    </row>
    <row r="49" spans="2:12" ht="11.25">
      <c r="B49" s="8" t="s">
        <v>100</v>
      </c>
      <c r="C49" s="8">
        <v>4009</v>
      </c>
      <c r="D49" s="8">
        <v>2213</v>
      </c>
      <c r="E49" s="83">
        <v>55.2</v>
      </c>
      <c r="F49" s="8">
        <v>2600</v>
      </c>
      <c r="G49" s="83">
        <v>64.9</v>
      </c>
      <c r="H49" s="8">
        <v>1932</v>
      </c>
      <c r="I49" s="83">
        <v>48.2</v>
      </c>
      <c r="J49" s="83">
        <v>2.9</v>
      </c>
      <c r="K49" s="83">
        <v>2.8</v>
      </c>
      <c r="L49" s="83">
        <v>2.8</v>
      </c>
    </row>
    <row r="50" spans="2:12" ht="11.25">
      <c r="B50" s="149" t="s">
        <v>101</v>
      </c>
      <c r="C50" s="149">
        <v>4205</v>
      </c>
      <c r="D50" s="149">
        <v>2554</v>
      </c>
      <c r="E50" s="153">
        <v>60.7</v>
      </c>
      <c r="F50" s="149">
        <v>3016</v>
      </c>
      <c r="G50" s="153">
        <v>71.7</v>
      </c>
      <c r="H50" s="149">
        <v>2182</v>
      </c>
      <c r="I50" s="153">
        <v>51.9</v>
      </c>
      <c r="J50" s="153">
        <v>3.3</v>
      </c>
      <c r="K50" s="153">
        <v>3.8</v>
      </c>
      <c r="L50" s="153">
        <v>3.6</v>
      </c>
    </row>
    <row r="51" spans="2:12" ht="11.25">
      <c r="B51" s="8" t="s">
        <v>2</v>
      </c>
      <c r="C51" s="8">
        <v>11887</v>
      </c>
      <c r="D51" s="8">
        <v>7017</v>
      </c>
      <c r="E51" s="83">
        <v>59</v>
      </c>
      <c r="F51" s="8">
        <v>8240</v>
      </c>
      <c r="G51" s="83">
        <v>69.3</v>
      </c>
      <c r="H51" s="8">
        <v>6059</v>
      </c>
      <c r="I51" s="83">
        <v>51</v>
      </c>
      <c r="J51" s="83">
        <v>3</v>
      </c>
      <c r="K51" s="83">
        <v>3.3</v>
      </c>
      <c r="L51" s="83">
        <v>3.2</v>
      </c>
    </row>
    <row r="52" s="45" customFormat="1" ht="11.25"/>
    <row r="53" spans="5:7" ht="11.25">
      <c r="E53" s="641" t="s">
        <v>102</v>
      </c>
      <c r="F53" s="641"/>
      <c r="G53" s="641"/>
    </row>
    <row r="55" spans="2:12" ht="11.25">
      <c r="B55" s="8" t="s">
        <v>103</v>
      </c>
      <c r="C55" s="8">
        <v>2656</v>
      </c>
      <c r="D55" s="8">
        <v>1619</v>
      </c>
      <c r="E55" s="83">
        <v>61</v>
      </c>
      <c r="F55" s="8">
        <v>2041</v>
      </c>
      <c r="G55" s="83">
        <v>76.8</v>
      </c>
      <c r="H55" s="8">
        <v>1423</v>
      </c>
      <c r="I55" s="83">
        <v>53.6</v>
      </c>
      <c r="J55" s="83">
        <v>2.1</v>
      </c>
      <c r="K55" s="83">
        <v>2.5</v>
      </c>
      <c r="L55" s="83">
        <v>2.3</v>
      </c>
    </row>
    <row r="56" spans="2:12" ht="11.25">
      <c r="B56" s="149" t="s">
        <v>104</v>
      </c>
      <c r="C56" s="149">
        <v>7248</v>
      </c>
      <c r="D56" s="149">
        <v>4290</v>
      </c>
      <c r="E56" s="153">
        <v>59.2</v>
      </c>
      <c r="F56" s="149">
        <v>5095</v>
      </c>
      <c r="G56" s="153">
        <v>70.3</v>
      </c>
      <c r="H56" s="149">
        <v>3776</v>
      </c>
      <c r="I56" s="153">
        <v>52.1</v>
      </c>
      <c r="J56" s="153">
        <v>2.8</v>
      </c>
      <c r="K56" s="153">
        <v>2.9</v>
      </c>
      <c r="L56" s="153">
        <v>2.9</v>
      </c>
    </row>
    <row r="57" spans="2:12" ht="11.25">
      <c r="B57" s="8" t="s">
        <v>2</v>
      </c>
      <c r="C57" s="8">
        <v>9904</v>
      </c>
      <c r="D57" s="8">
        <v>5909</v>
      </c>
      <c r="E57" s="83">
        <v>59.7</v>
      </c>
      <c r="F57" s="8">
        <v>7136</v>
      </c>
      <c r="G57" s="83">
        <v>72.1</v>
      </c>
      <c r="H57" s="8">
        <v>5199</v>
      </c>
      <c r="I57" s="83">
        <v>52.5</v>
      </c>
      <c r="J57" s="83">
        <v>2.6</v>
      </c>
      <c r="K57" s="83">
        <v>2.8</v>
      </c>
      <c r="L57" s="83">
        <v>2.7</v>
      </c>
    </row>
    <row r="58" s="45" customFormat="1" ht="11.25"/>
    <row r="60" spans="2:12" s="39" customFormat="1" ht="27.75" customHeight="1">
      <c r="B60" s="654" t="s">
        <v>457</v>
      </c>
      <c r="C60" s="654"/>
      <c r="D60" s="654"/>
      <c r="E60" s="654"/>
      <c r="F60" s="654"/>
      <c r="G60" s="654"/>
      <c r="H60" s="654"/>
      <c r="I60" s="654"/>
      <c r="J60" s="654"/>
      <c r="K60" s="654"/>
      <c r="L60" s="654"/>
    </row>
    <row r="62" spans="3:12" ht="15" customHeight="1">
      <c r="C62" s="371"/>
      <c r="D62" s="646" t="s">
        <v>204</v>
      </c>
      <c r="E62" s="372"/>
      <c r="F62" s="646" t="s">
        <v>205</v>
      </c>
      <c r="G62" s="372"/>
      <c r="H62" s="649" t="s">
        <v>206</v>
      </c>
      <c r="I62" s="642" t="s">
        <v>207</v>
      </c>
      <c r="J62" s="642" t="s">
        <v>267</v>
      </c>
      <c r="K62" s="642"/>
      <c r="L62" s="642"/>
    </row>
    <row r="63" spans="3:12" ht="11.25">
      <c r="C63" s="373" t="s">
        <v>208</v>
      </c>
      <c r="D63" s="647"/>
      <c r="E63" s="374" t="s">
        <v>209</v>
      </c>
      <c r="F63" s="647"/>
      <c r="G63" s="374" t="s">
        <v>210</v>
      </c>
      <c r="H63" s="650"/>
      <c r="I63" s="652"/>
      <c r="J63" s="653"/>
      <c r="K63" s="653"/>
      <c r="L63" s="653"/>
    </row>
    <row r="64" spans="3:12" ht="11.25">
      <c r="C64" s="373" t="s">
        <v>211</v>
      </c>
      <c r="D64" s="647"/>
      <c r="E64" s="374" t="s">
        <v>212</v>
      </c>
      <c r="F64" s="647"/>
      <c r="G64" s="374" t="s">
        <v>212</v>
      </c>
      <c r="H64" s="650"/>
      <c r="I64" s="652"/>
      <c r="J64" s="644" t="s">
        <v>3</v>
      </c>
      <c r="K64" s="644" t="s">
        <v>4</v>
      </c>
      <c r="L64" s="644" t="s">
        <v>2</v>
      </c>
    </row>
    <row r="65" spans="3:12" ht="11.25">
      <c r="C65" s="375"/>
      <c r="D65" s="648"/>
      <c r="E65" s="376"/>
      <c r="F65" s="648"/>
      <c r="G65" s="376"/>
      <c r="H65" s="651"/>
      <c r="I65" s="653"/>
      <c r="J65" s="645"/>
      <c r="K65" s="645"/>
      <c r="L65" s="645"/>
    </row>
    <row r="66" spans="3:12" ht="11.25">
      <c r="C66" s="77"/>
      <c r="D66" s="78"/>
      <c r="E66" s="79"/>
      <c r="F66" s="78"/>
      <c r="G66" s="79"/>
      <c r="H66" s="80"/>
      <c r="I66" s="81"/>
      <c r="J66" s="82"/>
      <c r="K66" s="82"/>
      <c r="L66" s="82"/>
    </row>
    <row r="67" spans="3:12" ht="11.25">
      <c r="C67" s="77"/>
      <c r="D67" s="78"/>
      <c r="E67" s="641" t="s">
        <v>105</v>
      </c>
      <c r="F67" s="641"/>
      <c r="G67" s="641"/>
      <c r="H67" s="80"/>
      <c r="I67" s="81"/>
      <c r="J67" s="82"/>
      <c r="K67" s="82"/>
      <c r="L67" s="82"/>
    </row>
    <row r="69" spans="2:12" ht="11.25">
      <c r="B69" s="8" t="s">
        <v>106</v>
      </c>
      <c r="C69" s="8">
        <v>2657</v>
      </c>
      <c r="D69" s="8">
        <v>1611</v>
      </c>
      <c r="E69" s="83">
        <v>60.6</v>
      </c>
      <c r="F69" s="8">
        <v>1947</v>
      </c>
      <c r="G69" s="83">
        <v>73.3</v>
      </c>
      <c r="H69" s="8">
        <v>1411</v>
      </c>
      <c r="I69" s="83">
        <v>53.1</v>
      </c>
      <c r="J69" s="83">
        <v>2.9</v>
      </c>
      <c r="K69" s="83">
        <v>3.5</v>
      </c>
      <c r="L69" s="83">
        <v>3.2</v>
      </c>
    </row>
    <row r="70" spans="2:12" ht="11.25">
      <c r="B70" s="8" t="s">
        <v>107</v>
      </c>
      <c r="C70" s="8">
        <v>1936</v>
      </c>
      <c r="D70" s="8">
        <v>1093</v>
      </c>
      <c r="E70" s="83">
        <v>56.5</v>
      </c>
      <c r="F70" s="8">
        <v>1318</v>
      </c>
      <c r="G70" s="83">
        <v>68.1</v>
      </c>
      <c r="H70" s="8">
        <v>955</v>
      </c>
      <c r="I70" s="83">
        <v>49.3</v>
      </c>
      <c r="J70" s="83">
        <v>2.1</v>
      </c>
      <c r="K70" s="83">
        <v>2.2</v>
      </c>
      <c r="L70" s="83">
        <v>2.2</v>
      </c>
    </row>
    <row r="71" spans="2:12" ht="11.25">
      <c r="B71" s="8" t="s">
        <v>108</v>
      </c>
      <c r="C71" s="8">
        <v>2517</v>
      </c>
      <c r="D71" s="8">
        <v>1614</v>
      </c>
      <c r="E71" s="83">
        <v>64.1</v>
      </c>
      <c r="F71" s="8">
        <v>1902</v>
      </c>
      <c r="G71" s="83">
        <v>75.6</v>
      </c>
      <c r="H71" s="8">
        <v>1361</v>
      </c>
      <c r="I71" s="83">
        <v>54.1</v>
      </c>
      <c r="J71" s="83">
        <v>3.1</v>
      </c>
      <c r="K71" s="83">
        <v>4.3</v>
      </c>
      <c r="L71" s="83">
        <v>3.8</v>
      </c>
    </row>
    <row r="72" spans="2:12" ht="11.25">
      <c r="B72" s="8" t="s">
        <v>109</v>
      </c>
      <c r="C72" s="8">
        <v>3667</v>
      </c>
      <c r="D72" s="8">
        <v>2386</v>
      </c>
      <c r="E72" s="83">
        <v>65.1</v>
      </c>
      <c r="F72" s="8">
        <v>2710</v>
      </c>
      <c r="G72" s="83">
        <v>73.9</v>
      </c>
      <c r="H72" s="8">
        <v>2040</v>
      </c>
      <c r="I72" s="83">
        <v>55.6</v>
      </c>
      <c r="J72" s="83">
        <v>2.3</v>
      </c>
      <c r="K72" s="83">
        <v>3.2</v>
      </c>
      <c r="L72" s="83">
        <v>2.8</v>
      </c>
    </row>
    <row r="73" spans="2:12" ht="11.25">
      <c r="B73" s="33" t="s">
        <v>110</v>
      </c>
      <c r="C73" s="33">
        <v>1887</v>
      </c>
      <c r="D73" s="33">
        <v>1155</v>
      </c>
      <c r="E73" s="55">
        <v>61.2</v>
      </c>
      <c r="F73" s="33">
        <v>1352</v>
      </c>
      <c r="G73" s="55">
        <v>71.6</v>
      </c>
      <c r="H73" s="33">
        <v>962</v>
      </c>
      <c r="I73" s="55">
        <v>51</v>
      </c>
      <c r="J73" s="55">
        <v>1.9</v>
      </c>
      <c r="K73" s="55">
        <v>2.4</v>
      </c>
      <c r="L73" s="55">
        <v>2.2</v>
      </c>
    </row>
    <row r="74" spans="2:12" ht="11.25">
      <c r="B74" s="149" t="s">
        <v>111</v>
      </c>
      <c r="C74" s="149">
        <v>3346</v>
      </c>
      <c r="D74" s="149">
        <v>1790</v>
      </c>
      <c r="E74" s="153">
        <v>53.5</v>
      </c>
      <c r="F74" s="149">
        <v>2031</v>
      </c>
      <c r="G74" s="153">
        <v>60.7</v>
      </c>
      <c r="H74" s="149">
        <v>1490</v>
      </c>
      <c r="I74" s="153">
        <v>44.5</v>
      </c>
      <c r="J74" s="153">
        <v>2.5</v>
      </c>
      <c r="K74" s="153">
        <v>2.3</v>
      </c>
      <c r="L74" s="153">
        <v>2.4</v>
      </c>
    </row>
    <row r="75" spans="2:12" s="45" customFormat="1" ht="11.25">
      <c r="B75" s="8" t="s">
        <v>2</v>
      </c>
      <c r="C75" s="8">
        <v>16010</v>
      </c>
      <c r="D75" s="8">
        <v>9649</v>
      </c>
      <c r="E75" s="83">
        <v>60.3</v>
      </c>
      <c r="F75" s="8">
        <v>11260</v>
      </c>
      <c r="G75" s="83">
        <v>70.3</v>
      </c>
      <c r="H75" s="8">
        <v>8219</v>
      </c>
      <c r="I75" s="83">
        <v>51.3</v>
      </c>
      <c r="J75" s="83">
        <v>2.4</v>
      </c>
      <c r="K75" s="83">
        <v>2.9</v>
      </c>
      <c r="L75" s="83">
        <v>2.7</v>
      </c>
    </row>
    <row r="77" spans="5:7" ht="11.25">
      <c r="E77" s="641" t="s">
        <v>112</v>
      </c>
      <c r="F77" s="641"/>
      <c r="G77" s="641"/>
    </row>
    <row r="78" spans="5:7" ht="11.25">
      <c r="E78" s="84"/>
      <c r="F78" s="84"/>
      <c r="G78" s="84"/>
    </row>
    <row r="79" spans="2:12" ht="12" customHeight="1">
      <c r="B79" s="8" t="s">
        <v>113</v>
      </c>
      <c r="C79" s="8">
        <v>4301</v>
      </c>
      <c r="D79" s="8">
        <v>2926</v>
      </c>
      <c r="E79" s="83">
        <v>68</v>
      </c>
      <c r="F79" s="8">
        <v>3437</v>
      </c>
      <c r="G79" s="83">
        <v>79.9</v>
      </c>
      <c r="H79" s="8">
        <v>2568</v>
      </c>
      <c r="I79" s="83">
        <v>59.7</v>
      </c>
      <c r="J79" s="83">
        <v>2.3</v>
      </c>
      <c r="K79" s="83">
        <v>3.6</v>
      </c>
      <c r="L79" s="83">
        <v>3.1</v>
      </c>
    </row>
    <row r="80" spans="2:12" ht="11.25">
      <c r="B80" s="8" t="s">
        <v>114</v>
      </c>
      <c r="C80" s="8">
        <v>3859</v>
      </c>
      <c r="D80" s="8">
        <v>2611</v>
      </c>
      <c r="E80" s="83">
        <v>67.7</v>
      </c>
      <c r="F80" s="8">
        <v>3131</v>
      </c>
      <c r="G80" s="83">
        <v>81.1</v>
      </c>
      <c r="H80" s="8">
        <v>2299</v>
      </c>
      <c r="I80" s="83">
        <v>59.6</v>
      </c>
      <c r="J80" s="83">
        <v>2.5</v>
      </c>
      <c r="K80" s="83">
        <v>3.8</v>
      </c>
      <c r="L80" s="83">
        <v>3.2</v>
      </c>
    </row>
    <row r="81" spans="2:12" ht="11.25">
      <c r="B81" s="149" t="s">
        <v>115</v>
      </c>
      <c r="C81" s="149">
        <v>2541</v>
      </c>
      <c r="D81" s="149">
        <v>1586</v>
      </c>
      <c r="E81" s="153">
        <v>62.4</v>
      </c>
      <c r="F81" s="149">
        <v>1991</v>
      </c>
      <c r="G81" s="153">
        <v>78.4</v>
      </c>
      <c r="H81" s="149">
        <v>1374</v>
      </c>
      <c r="I81" s="153">
        <v>54.1</v>
      </c>
      <c r="J81" s="153">
        <v>3</v>
      </c>
      <c r="K81" s="153">
        <v>3.8</v>
      </c>
      <c r="L81" s="153">
        <v>3.4</v>
      </c>
    </row>
    <row r="82" spans="2:12" s="45" customFormat="1" ht="11.25">
      <c r="B82" s="8" t="s">
        <v>2</v>
      </c>
      <c r="C82" s="8">
        <v>10701</v>
      </c>
      <c r="D82" s="8">
        <v>7123</v>
      </c>
      <c r="E82" s="83">
        <v>66.6</v>
      </c>
      <c r="F82" s="8">
        <v>8559</v>
      </c>
      <c r="G82" s="83">
        <v>80</v>
      </c>
      <c r="H82" s="8">
        <v>6241</v>
      </c>
      <c r="I82" s="83">
        <v>58.3</v>
      </c>
      <c r="J82" s="83">
        <v>2.5</v>
      </c>
      <c r="K82" s="83">
        <v>3.7</v>
      </c>
      <c r="L82" s="83">
        <v>3.2</v>
      </c>
    </row>
    <row r="83" ht="10.5" customHeight="1"/>
    <row r="84" spans="5:7" ht="11.25">
      <c r="E84" s="641" t="s">
        <v>116</v>
      </c>
      <c r="F84" s="641"/>
      <c r="G84" s="641"/>
    </row>
    <row r="86" spans="2:12" ht="11.25">
      <c r="B86" s="8" t="s">
        <v>117</v>
      </c>
      <c r="C86" s="8">
        <v>2967</v>
      </c>
      <c r="D86" s="8">
        <v>1649</v>
      </c>
      <c r="E86" s="83">
        <v>55.6</v>
      </c>
      <c r="F86" s="8">
        <v>1972</v>
      </c>
      <c r="G86" s="83">
        <v>66.5</v>
      </c>
      <c r="H86" s="8">
        <v>1440</v>
      </c>
      <c r="I86" s="83">
        <v>48.5</v>
      </c>
      <c r="J86" s="83">
        <v>2.8</v>
      </c>
      <c r="K86" s="83">
        <v>2.6</v>
      </c>
      <c r="L86" s="83">
        <v>2.7</v>
      </c>
    </row>
    <row r="87" spans="2:12" ht="11.25">
      <c r="B87" s="8" t="s">
        <v>118</v>
      </c>
      <c r="C87" s="8">
        <v>1978</v>
      </c>
      <c r="D87" s="8">
        <v>1283</v>
      </c>
      <c r="E87" s="83">
        <v>64.9</v>
      </c>
      <c r="F87" s="8">
        <v>1536</v>
      </c>
      <c r="G87" s="83">
        <v>77.7</v>
      </c>
      <c r="H87" s="8">
        <v>1119</v>
      </c>
      <c r="I87" s="83">
        <v>56.6</v>
      </c>
      <c r="J87" s="83">
        <v>2.5</v>
      </c>
      <c r="K87" s="83">
        <v>3.5</v>
      </c>
      <c r="L87" s="83">
        <v>3.1</v>
      </c>
    </row>
    <row r="88" spans="2:12" ht="11.25">
      <c r="B88" s="8" t="s">
        <v>119</v>
      </c>
      <c r="C88" s="8">
        <v>4681</v>
      </c>
      <c r="D88" s="8">
        <v>2955</v>
      </c>
      <c r="E88" s="83">
        <v>63.1</v>
      </c>
      <c r="F88" s="8">
        <v>3248</v>
      </c>
      <c r="G88" s="83">
        <v>69.4</v>
      </c>
      <c r="H88" s="8">
        <v>2510</v>
      </c>
      <c r="I88" s="83">
        <v>53.6</v>
      </c>
      <c r="J88" s="83">
        <v>2.8</v>
      </c>
      <c r="K88" s="83">
        <v>3.6</v>
      </c>
      <c r="L88" s="83">
        <v>3.3</v>
      </c>
    </row>
    <row r="89" spans="2:12" ht="11.25">
      <c r="B89" s="149" t="s">
        <v>120</v>
      </c>
      <c r="C89" s="149">
        <v>2380</v>
      </c>
      <c r="D89" s="149">
        <v>1452</v>
      </c>
      <c r="E89" s="153">
        <v>61</v>
      </c>
      <c r="F89" s="149">
        <v>1810</v>
      </c>
      <c r="G89" s="153">
        <v>76.1</v>
      </c>
      <c r="H89" s="149">
        <v>1278</v>
      </c>
      <c r="I89" s="153">
        <v>53.7</v>
      </c>
      <c r="J89" s="153">
        <v>2.5</v>
      </c>
      <c r="K89" s="153">
        <v>3</v>
      </c>
      <c r="L89" s="153">
        <v>2.8</v>
      </c>
    </row>
    <row r="90" spans="2:12" s="45" customFormat="1" ht="11.25">
      <c r="B90" s="8" t="s">
        <v>2</v>
      </c>
      <c r="C90" s="8">
        <v>12006</v>
      </c>
      <c r="D90" s="8">
        <v>7339</v>
      </c>
      <c r="E90" s="83">
        <v>61.1</v>
      </c>
      <c r="F90" s="8">
        <v>8566</v>
      </c>
      <c r="G90" s="83">
        <v>71.3</v>
      </c>
      <c r="H90" s="8">
        <v>6347</v>
      </c>
      <c r="I90" s="83">
        <v>52.9</v>
      </c>
      <c r="J90" s="83">
        <v>2.7</v>
      </c>
      <c r="K90" s="83">
        <v>3.2</v>
      </c>
      <c r="L90" s="83">
        <v>3</v>
      </c>
    </row>
    <row r="91" spans="3:12" s="45" customFormat="1" ht="11.25">
      <c r="C91" s="71"/>
      <c r="D91" s="71"/>
      <c r="E91" s="85"/>
      <c r="F91" s="71"/>
      <c r="G91" s="85"/>
      <c r="H91" s="71"/>
      <c r="I91" s="85"/>
      <c r="J91" s="85"/>
      <c r="K91" s="85"/>
      <c r="L91" s="85"/>
    </row>
    <row r="93" spans="2:12" s="39" customFormat="1" ht="24" customHeight="1">
      <c r="B93" s="654" t="s">
        <v>457</v>
      </c>
      <c r="C93" s="654"/>
      <c r="D93" s="654"/>
      <c r="E93" s="654"/>
      <c r="F93" s="654"/>
      <c r="G93" s="654"/>
      <c r="H93" s="654"/>
      <c r="I93" s="654"/>
      <c r="J93" s="654"/>
      <c r="K93" s="654"/>
      <c r="L93" s="654"/>
    </row>
    <row r="95" spans="3:12" ht="15" customHeight="1">
      <c r="C95" s="371"/>
      <c r="D95" s="646" t="s">
        <v>204</v>
      </c>
      <c r="E95" s="372"/>
      <c r="F95" s="646" t="s">
        <v>205</v>
      </c>
      <c r="G95" s="372"/>
      <c r="H95" s="649" t="s">
        <v>206</v>
      </c>
      <c r="I95" s="642" t="s">
        <v>207</v>
      </c>
      <c r="J95" s="642" t="s">
        <v>267</v>
      </c>
      <c r="K95" s="642"/>
      <c r="L95" s="642"/>
    </row>
    <row r="96" spans="3:12" ht="11.25">
      <c r="C96" s="373" t="s">
        <v>208</v>
      </c>
      <c r="D96" s="647"/>
      <c r="E96" s="374" t="s">
        <v>209</v>
      </c>
      <c r="F96" s="647"/>
      <c r="G96" s="374" t="s">
        <v>210</v>
      </c>
      <c r="H96" s="650"/>
      <c r="I96" s="652"/>
      <c r="J96" s="653"/>
      <c r="K96" s="653"/>
      <c r="L96" s="653"/>
    </row>
    <row r="97" spans="3:12" ht="11.25">
      <c r="C97" s="373" t="s">
        <v>211</v>
      </c>
      <c r="D97" s="647"/>
      <c r="E97" s="374" t="s">
        <v>212</v>
      </c>
      <c r="F97" s="647"/>
      <c r="G97" s="374" t="s">
        <v>212</v>
      </c>
      <c r="H97" s="650"/>
      <c r="I97" s="652"/>
      <c r="J97" s="644" t="s">
        <v>3</v>
      </c>
      <c r="K97" s="644" t="s">
        <v>4</v>
      </c>
      <c r="L97" s="644" t="s">
        <v>2</v>
      </c>
    </row>
    <row r="98" spans="3:12" ht="11.25">
      <c r="C98" s="375"/>
      <c r="D98" s="648"/>
      <c r="E98" s="376"/>
      <c r="F98" s="648"/>
      <c r="G98" s="376"/>
      <c r="H98" s="651"/>
      <c r="I98" s="653"/>
      <c r="J98" s="645"/>
      <c r="K98" s="645"/>
      <c r="L98" s="645"/>
    </row>
    <row r="99" spans="3:12" ht="11.25">
      <c r="C99" s="77"/>
      <c r="D99" s="78"/>
      <c r="E99" s="79"/>
      <c r="F99" s="78"/>
      <c r="G99" s="79"/>
      <c r="H99" s="80"/>
      <c r="I99" s="81"/>
      <c r="J99" s="82"/>
      <c r="K99" s="82"/>
      <c r="L99" s="82"/>
    </row>
    <row r="100" spans="5:7" ht="11.25">
      <c r="E100" s="641" t="s">
        <v>215</v>
      </c>
      <c r="F100" s="641"/>
      <c r="G100" s="641"/>
    </row>
    <row r="102" spans="2:12" ht="11.25">
      <c r="B102" s="8" t="s">
        <v>122</v>
      </c>
      <c r="C102" s="8">
        <v>16173</v>
      </c>
      <c r="D102" s="8">
        <v>9291</v>
      </c>
      <c r="E102" s="83">
        <v>57.4</v>
      </c>
      <c r="F102" s="8">
        <v>10746</v>
      </c>
      <c r="G102" s="83">
        <v>66.4</v>
      </c>
      <c r="H102" s="8">
        <v>8015</v>
      </c>
      <c r="I102" s="83">
        <v>49.6</v>
      </c>
      <c r="J102" s="83">
        <v>3.7</v>
      </c>
      <c r="K102" s="83">
        <v>3.4</v>
      </c>
      <c r="L102" s="83">
        <v>3.5</v>
      </c>
    </row>
    <row r="103" spans="2:12" ht="11.25">
      <c r="B103" s="149" t="s">
        <v>123</v>
      </c>
      <c r="C103" s="149">
        <v>9087</v>
      </c>
      <c r="D103" s="149">
        <v>5936</v>
      </c>
      <c r="E103" s="153">
        <v>65.3</v>
      </c>
      <c r="F103" s="149">
        <v>6938</v>
      </c>
      <c r="G103" s="153">
        <v>76.4</v>
      </c>
      <c r="H103" s="149">
        <v>5257</v>
      </c>
      <c r="I103" s="153">
        <v>57.9</v>
      </c>
      <c r="J103" s="153">
        <v>2.8</v>
      </c>
      <c r="K103" s="153">
        <v>3.5</v>
      </c>
      <c r="L103" s="153">
        <v>3.2</v>
      </c>
    </row>
    <row r="104" spans="2:12" s="45" customFormat="1" ht="11.25">
      <c r="B104" s="8" t="s">
        <v>2</v>
      </c>
      <c r="C104" s="8">
        <v>25260</v>
      </c>
      <c r="D104" s="8">
        <v>15227</v>
      </c>
      <c r="E104" s="83">
        <v>60.3</v>
      </c>
      <c r="F104" s="8">
        <v>17684</v>
      </c>
      <c r="G104" s="83">
        <v>70</v>
      </c>
      <c r="H104" s="8">
        <v>13272</v>
      </c>
      <c r="I104" s="83">
        <v>52.5</v>
      </c>
      <c r="J104" s="83">
        <v>3.3</v>
      </c>
      <c r="K104" s="83">
        <v>3.4</v>
      </c>
      <c r="L104" s="83">
        <v>3.4</v>
      </c>
    </row>
    <row r="105" spans="3:12" s="45" customFormat="1" ht="11.25">
      <c r="C105" s="71"/>
      <c r="D105" s="71"/>
      <c r="E105" s="85"/>
      <c r="F105" s="71"/>
      <c r="G105" s="85"/>
      <c r="H105" s="71"/>
      <c r="I105" s="85"/>
      <c r="J105" s="85"/>
      <c r="K105" s="85"/>
      <c r="L105" s="85"/>
    </row>
    <row r="106" spans="5:7" ht="11.25">
      <c r="E106" s="641" t="s">
        <v>124</v>
      </c>
      <c r="F106" s="641"/>
      <c r="G106" s="641"/>
    </row>
    <row r="108" spans="2:12" ht="11.25">
      <c r="B108" s="8" t="s">
        <v>125</v>
      </c>
      <c r="C108" s="8">
        <v>3827</v>
      </c>
      <c r="D108" s="8">
        <v>2159</v>
      </c>
      <c r="E108" s="83">
        <v>56.4</v>
      </c>
      <c r="F108" s="8">
        <v>2581</v>
      </c>
      <c r="G108" s="83">
        <v>67.4</v>
      </c>
      <c r="H108" s="8">
        <v>1929</v>
      </c>
      <c r="I108" s="83">
        <v>50.4</v>
      </c>
      <c r="J108" s="83">
        <v>2.7</v>
      </c>
      <c r="K108" s="83">
        <v>2.5</v>
      </c>
      <c r="L108" s="83">
        <v>2.6</v>
      </c>
    </row>
    <row r="109" spans="2:12" ht="11.25">
      <c r="B109" s="8" t="s">
        <v>126</v>
      </c>
      <c r="C109" s="8">
        <v>1213</v>
      </c>
      <c r="D109" s="8">
        <v>782</v>
      </c>
      <c r="E109" s="83">
        <v>64.5</v>
      </c>
      <c r="F109" s="8">
        <v>932</v>
      </c>
      <c r="G109" s="83">
        <v>76.8</v>
      </c>
      <c r="H109" s="8">
        <v>712</v>
      </c>
      <c r="I109" s="83">
        <v>58.7</v>
      </c>
      <c r="J109" s="83">
        <v>2.3</v>
      </c>
      <c r="K109" s="83">
        <v>3.2</v>
      </c>
      <c r="L109" s="83">
        <v>2.8</v>
      </c>
    </row>
    <row r="110" spans="2:12" ht="11.25">
      <c r="B110" s="33" t="s">
        <v>127</v>
      </c>
      <c r="C110" s="33">
        <v>5362</v>
      </c>
      <c r="D110" s="33">
        <v>3019</v>
      </c>
      <c r="E110" s="55">
        <v>56.3</v>
      </c>
      <c r="F110" s="33">
        <v>3595</v>
      </c>
      <c r="G110" s="55">
        <v>67</v>
      </c>
      <c r="H110" s="33">
        <v>2784</v>
      </c>
      <c r="I110" s="55">
        <v>51.9</v>
      </c>
      <c r="J110" s="55">
        <v>2.6</v>
      </c>
      <c r="K110" s="55">
        <v>2.5</v>
      </c>
      <c r="L110" s="55">
        <v>2.6</v>
      </c>
    </row>
    <row r="111" spans="2:12" ht="11.25">
      <c r="B111" s="149" t="s">
        <v>128</v>
      </c>
      <c r="C111" s="149">
        <v>2290</v>
      </c>
      <c r="D111" s="149">
        <v>1480</v>
      </c>
      <c r="E111" s="153">
        <v>64.6</v>
      </c>
      <c r="F111" s="149">
        <v>1739</v>
      </c>
      <c r="G111" s="153">
        <v>75.9</v>
      </c>
      <c r="H111" s="149">
        <v>1312</v>
      </c>
      <c r="I111" s="153">
        <v>57.3</v>
      </c>
      <c r="J111" s="153">
        <v>2.2</v>
      </c>
      <c r="K111" s="153">
        <v>2.9</v>
      </c>
      <c r="L111" s="153">
        <v>2.6</v>
      </c>
    </row>
    <row r="112" spans="2:12" s="45" customFormat="1" ht="11.25">
      <c r="B112" s="8" t="s">
        <v>2</v>
      </c>
      <c r="C112" s="8">
        <v>12692</v>
      </c>
      <c r="D112" s="8">
        <v>7440</v>
      </c>
      <c r="E112" s="83">
        <v>58.6</v>
      </c>
      <c r="F112" s="8">
        <v>8847</v>
      </c>
      <c r="G112" s="83">
        <v>69.7</v>
      </c>
      <c r="H112" s="8">
        <v>6737</v>
      </c>
      <c r="I112" s="83">
        <v>53.1</v>
      </c>
      <c r="J112" s="83">
        <v>2.5</v>
      </c>
      <c r="K112" s="83">
        <v>2.6</v>
      </c>
      <c r="L112" s="83">
        <v>2.6</v>
      </c>
    </row>
    <row r="114" spans="5:7" ht="11.25">
      <c r="E114" s="641" t="s">
        <v>129</v>
      </c>
      <c r="F114" s="641"/>
      <c r="G114" s="641"/>
    </row>
    <row r="116" spans="2:12" ht="11.25">
      <c r="B116" s="33" t="s">
        <v>130</v>
      </c>
      <c r="C116" s="33">
        <v>5487</v>
      </c>
      <c r="D116" s="33">
        <v>3040</v>
      </c>
      <c r="E116" s="55">
        <v>55.4</v>
      </c>
      <c r="F116" s="33">
        <v>3721</v>
      </c>
      <c r="G116" s="55">
        <v>67.8</v>
      </c>
      <c r="H116" s="33">
        <v>2775</v>
      </c>
      <c r="I116" s="55">
        <v>50.6</v>
      </c>
      <c r="J116" s="55">
        <v>2.8</v>
      </c>
      <c r="K116" s="55">
        <v>2.6</v>
      </c>
      <c r="L116" s="55">
        <v>2.7</v>
      </c>
    </row>
    <row r="117" spans="2:12" ht="11.25">
      <c r="B117" s="149" t="s">
        <v>131</v>
      </c>
      <c r="C117" s="149">
        <v>3818</v>
      </c>
      <c r="D117" s="149">
        <v>1924</v>
      </c>
      <c r="E117" s="153">
        <v>50.4</v>
      </c>
      <c r="F117" s="149">
        <v>2339</v>
      </c>
      <c r="G117" s="153">
        <v>61.3</v>
      </c>
      <c r="H117" s="149">
        <v>1771</v>
      </c>
      <c r="I117" s="153">
        <v>46.4</v>
      </c>
      <c r="J117" s="153">
        <v>3</v>
      </c>
      <c r="K117" s="153">
        <v>2.3</v>
      </c>
      <c r="L117" s="153">
        <v>2.6</v>
      </c>
    </row>
    <row r="118" spans="2:12" s="45" customFormat="1" ht="11.25">
      <c r="B118" s="8" t="s">
        <v>2</v>
      </c>
      <c r="C118" s="8">
        <v>9305</v>
      </c>
      <c r="D118" s="8">
        <v>4964</v>
      </c>
      <c r="E118" s="83">
        <v>53.3</v>
      </c>
      <c r="F118" s="8">
        <v>6060</v>
      </c>
      <c r="G118" s="83">
        <v>65.1</v>
      </c>
      <c r="H118" s="8">
        <v>4546</v>
      </c>
      <c r="I118" s="83">
        <v>48.9</v>
      </c>
      <c r="J118" s="83">
        <v>2.9</v>
      </c>
      <c r="K118" s="83">
        <v>2.5</v>
      </c>
      <c r="L118" s="83">
        <v>2.6</v>
      </c>
    </row>
    <row r="119" spans="3:12" s="45" customFormat="1" ht="11.25">
      <c r="C119" s="71"/>
      <c r="D119" s="71"/>
      <c r="E119" s="85"/>
      <c r="F119" s="71"/>
      <c r="G119" s="85"/>
      <c r="H119" s="71"/>
      <c r="I119" s="85"/>
      <c r="J119" s="85"/>
      <c r="K119" s="85"/>
      <c r="L119" s="85"/>
    </row>
    <row r="120" spans="3:12" s="45" customFormat="1" ht="11.25">
      <c r="C120" s="71"/>
      <c r="D120" s="71"/>
      <c r="E120" s="85"/>
      <c r="F120" s="71"/>
      <c r="G120" s="85"/>
      <c r="H120" s="71"/>
      <c r="I120" s="85"/>
      <c r="J120" s="85"/>
      <c r="K120" s="85"/>
      <c r="L120" s="85"/>
    </row>
    <row r="121" spans="2:12" ht="23.25" customHeight="1">
      <c r="B121" s="654" t="s">
        <v>457</v>
      </c>
      <c r="C121" s="654"/>
      <c r="D121" s="654"/>
      <c r="E121" s="654"/>
      <c r="F121" s="654"/>
      <c r="G121" s="654"/>
      <c r="H121" s="654"/>
      <c r="I121" s="654"/>
      <c r="J121" s="654"/>
      <c r="K121" s="654"/>
      <c r="L121" s="654"/>
    </row>
    <row r="123" spans="3:12" ht="15" customHeight="1">
      <c r="C123" s="371"/>
      <c r="D123" s="646" t="s">
        <v>204</v>
      </c>
      <c r="E123" s="372"/>
      <c r="F123" s="646" t="s">
        <v>205</v>
      </c>
      <c r="G123" s="372"/>
      <c r="H123" s="649" t="s">
        <v>206</v>
      </c>
      <c r="I123" s="642" t="s">
        <v>207</v>
      </c>
      <c r="J123" s="642" t="s">
        <v>267</v>
      </c>
      <c r="K123" s="642"/>
      <c r="L123" s="642"/>
    </row>
    <row r="124" spans="3:12" ht="11.25">
      <c r="C124" s="373" t="s">
        <v>208</v>
      </c>
      <c r="D124" s="647"/>
      <c r="E124" s="374" t="s">
        <v>209</v>
      </c>
      <c r="F124" s="647"/>
      <c r="G124" s="374" t="s">
        <v>210</v>
      </c>
      <c r="H124" s="650"/>
      <c r="I124" s="652"/>
      <c r="J124" s="653"/>
      <c r="K124" s="653"/>
      <c r="L124" s="653"/>
    </row>
    <row r="125" spans="3:12" ht="11.25">
      <c r="C125" s="373" t="s">
        <v>211</v>
      </c>
      <c r="D125" s="647"/>
      <c r="E125" s="374" t="s">
        <v>212</v>
      </c>
      <c r="F125" s="647"/>
      <c r="G125" s="374" t="s">
        <v>212</v>
      </c>
      <c r="H125" s="650"/>
      <c r="I125" s="652"/>
      <c r="J125" s="644" t="s">
        <v>3</v>
      </c>
      <c r="K125" s="644" t="s">
        <v>4</v>
      </c>
      <c r="L125" s="644" t="s">
        <v>2</v>
      </c>
    </row>
    <row r="126" spans="3:12" ht="11.25">
      <c r="C126" s="375"/>
      <c r="D126" s="648"/>
      <c r="E126" s="376"/>
      <c r="F126" s="648"/>
      <c r="G126" s="376"/>
      <c r="H126" s="651"/>
      <c r="I126" s="653"/>
      <c r="J126" s="645"/>
      <c r="K126" s="645"/>
      <c r="L126" s="645"/>
    </row>
    <row r="127" spans="3:12" ht="11.25">
      <c r="C127" s="77"/>
      <c r="D127" s="78"/>
      <c r="E127" s="79"/>
      <c r="F127" s="78"/>
      <c r="G127" s="79"/>
      <c r="H127" s="80"/>
      <c r="I127" s="81"/>
      <c r="J127" s="82"/>
      <c r="K127" s="82"/>
      <c r="L127" s="82"/>
    </row>
    <row r="128" spans="5:7" ht="11.25">
      <c r="E128" s="641" t="s">
        <v>132</v>
      </c>
      <c r="F128" s="641"/>
      <c r="G128" s="641"/>
    </row>
    <row r="130" spans="2:12" ht="11.25">
      <c r="B130" s="8" t="s">
        <v>133</v>
      </c>
      <c r="C130" s="8">
        <v>2941</v>
      </c>
      <c r="D130" s="8">
        <v>1728</v>
      </c>
      <c r="E130" s="83">
        <v>58.8</v>
      </c>
      <c r="F130" s="8">
        <v>1961</v>
      </c>
      <c r="G130" s="83">
        <v>66.7</v>
      </c>
      <c r="H130" s="8">
        <v>1525</v>
      </c>
      <c r="I130" s="83">
        <v>51.9</v>
      </c>
      <c r="J130" s="83">
        <v>2.7</v>
      </c>
      <c r="K130" s="83">
        <v>2.9</v>
      </c>
      <c r="L130" s="83">
        <v>2.8</v>
      </c>
    </row>
    <row r="131" spans="2:12" ht="11.25">
      <c r="B131" s="8" t="s">
        <v>134</v>
      </c>
      <c r="C131" s="8">
        <v>2050</v>
      </c>
      <c r="D131" s="8">
        <v>1250</v>
      </c>
      <c r="E131" s="83">
        <v>61</v>
      </c>
      <c r="F131" s="8">
        <v>1433</v>
      </c>
      <c r="G131" s="83">
        <v>69.9</v>
      </c>
      <c r="H131" s="8">
        <v>1088</v>
      </c>
      <c r="I131" s="83">
        <v>53.1</v>
      </c>
      <c r="J131" s="83">
        <v>2.9</v>
      </c>
      <c r="K131" s="83">
        <v>3.6</v>
      </c>
      <c r="L131" s="83">
        <v>3.3</v>
      </c>
    </row>
    <row r="132" spans="2:12" ht="11.25">
      <c r="B132" s="8" t="s">
        <v>135</v>
      </c>
      <c r="C132" s="8">
        <v>1907</v>
      </c>
      <c r="D132" s="8">
        <v>1237</v>
      </c>
      <c r="E132" s="83">
        <v>64.9</v>
      </c>
      <c r="F132" s="8">
        <v>1403</v>
      </c>
      <c r="G132" s="83">
        <v>73.6</v>
      </c>
      <c r="H132" s="8">
        <v>1099</v>
      </c>
      <c r="I132" s="83">
        <v>57.6</v>
      </c>
      <c r="J132" s="83">
        <v>2.8</v>
      </c>
      <c r="K132" s="83">
        <v>4.1</v>
      </c>
      <c r="L132" s="83">
        <v>3.5</v>
      </c>
    </row>
    <row r="133" spans="2:12" ht="11.25">
      <c r="B133" s="149" t="s">
        <v>136</v>
      </c>
      <c r="C133" s="149">
        <v>763</v>
      </c>
      <c r="D133" s="149">
        <v>399</v>
      </c>
      <c r="E133" s="153">
        <v>52.3</v>
      </c>
      <c r="F133" s="149">
        <v>440</v>
      </c>
      <c r="G133" s="153">
        <v>57.7</v>
      </c>
      <c r="H133" s="149">
        <v>348</v>
      </c>
      <c r="I133" s="153">
        <v>45.6</v>
      </c>
      <c r="J133" s="153">
        <v>3</v>
      </c>
      <c r="K133" s="153">
        <v>2.4</v>
      </c>
      <c r="L133" s="153">
        <v>2.7</v>
      </c>
    </row>
    <row r="134" spans="2:12" s="45" customFormat="1" ht="11.25">
      <c r="B134" s="8" t="s">
        <v>2</v>
      </c>
      <c r="C134" s="8">
        <v>7661</v>
      </c>
      <c r="D134" s="8">
        <v>4614</v>
      </c>
      <c r="E134" s="83">
        <v>60.2</v>
      </c>
      <c r="F134" s="8">
        <v>5237</v>
      </c>
      <c r="G134" s="83">
        <v>68.4</v>
      </c>
      <c r="H134" s="8">
        <v>4060</v>
      </c>
      <c r="I134" s="83">
        <v>53</v>
      </c>
      <c r="J134" s="83">
        <v>2.8</v>
      </c>
      <c r="K134" s="83">
        <v>3.3</v>
      </c>
      <c r="L134" s="83">
        <v>3.1</v>
      </c>
    </row>
    <row r="136" spans="5:7" ht="11.25">
      <c r="E136" s="641" t="s">
        <v>137</v>
      </c>
      <c r="F136" s="641"/>
      <c r="G136" s="641"/>
    </row>
    <row r="138" spans="2:12" ht="11.25">
      <c r="B138" s="8" t="s">
        <v>138</v>
      </c>
      <c r="C138" s="8">
        <v>6948</v>
      </c>
      <c r="D138" s="8">
        <v>4520</v>
      </c>
      <c r="E138" s="83">
        <v>65.1</v>
      </c>
      <c r="F138" s="8">
        <v>5383</v>
      </c>
      <c r="G138" s="83">
        <v>77.5</v>
      </c>
      <c r="H138" s="8">
        <v>4055</v>
      </c>
      <c r="I138" s="83">
        <v>58.4</v>
      </c>
      <c r="J138" s="83">
        <v>2.4</v>
      </c>
      <c r="K138" s="83">
        <v>3.2</v>
      </c>
      <c r="L138" s="83">
        <v>2.9</v>
      </c>
    </row>
    <row r="139" spans="2:12" ht="11.25">
      <c r="B139" s="8" t="s">
        <v>139</v>
      </c>
      <c r="C139" s="8">
        <v>5054</v>
      </c>
      <c r="D139" s="8">
        <v>3376</v>
      </c>
      <c r="E139" s="83">
        <v>66.8</v>
      </c>
      <c r="F139" s="8">
        <v>3988</v>
      </c>
      <c r="G139" s="83">
        <v>78.9</v>
      </c>
      <c r="H139" s="8">
        <v>3047</v>
      </c>
      <c r="I139" s="83">
        <v>60.3</v>
      </c>
      <c r="J139" s="83">
        <v>2.4</v>
      </c>
      <c r="K139" s="83">
        <v>3.7</v>
      </c>
      <c r="L139" s="83">
        <v>3.1</v>
      </c>
    </row>
    <row r="140" spans="2:12" ht="11.25">
      <c r="B140" s="8" t="s">
        <v>140</v>
      </c>
      <c r="C140" s="8">
        <v>2264</v>
      </c>
      <c r="D140" s="8">
        <v>1575</v>
      </c>
      <c r="E140" s="83">
        <v>69.6</v>
      </c>
      <c r="F140" s="8">
        <v>1873</v>
      </c>
      <c r="G140" s="83">
        <v>82.7</v>
      </c>
      <c r="H140" s="8">
        <v>1450</v>
      </c>
      <c r="I140" s="83">
        <v>64</v>
      </c>
      <c r="J140" s="83">
        <v>2.3</v>
      </c>
      <c r="K140" s="83">
        <v>4.1</v>
      </c>
      <c r="L140" s="83">
        <v>3.3</v>
      </c>
    </row>
    <row r="141" spans="2:12" ht="11.25">
      <c r="B141" s="8" t="s">
        <v>141</v>
      </c>
      <c r="C141" s="8">
        <v>3477</v>
      </c>
      <c r="D141" s="8">
        <v>2208</v>
      </c>
      <c r="E141" s="83">
        <v>63.5</v>
      </c>
      <c r="F141" s="8">
        <v>2713</v>
      </c>
      <c r="G141" s="83">
        <v>78</v>
      </c>
      <c r="H141" s="8">
        <v>1989</v>
      </c>
      <c r="I141" s="83">
        <v>57.2</v>
      </c>
      <c r="J141" s="83">
        <v>2.3</v>
      </c>
      <c r="K141" s="83">
        <v>3.1</v>
      </c>
      <c r="L141" s="83">
        <v>2.8</v>
      </c>
    </row>
    <row r="142" spans="2:12" ht="11.25">
      <c r="B142" s="149" t="s">
        <v>142</v>
      </c>
      <c r="C142" s="149">
        <v>4992</v>
      </c>
      <c r="D142" s="149">
        <v>3388</v>
      </c>
      <c r="E142" s="153">
        <v>67.9</v>
      </c>
      <c r="F142" s="149">
        <v>3886</v>
      </c>
      <c r="G142" s="153">
        <v>77.8</v>
      </c>
      <c r="H142" s="149">
        <v>3005</v>
      </c>
      <c r="I142" s="153">
        <v>60.2</v>
      </c>
      <c r="J142" s="153">
        <v>2.6</v>
      </c>
      <c r="K142" s="153">
        <v>4.2</v>
      </c>
      <c r="L142" s="153">
        <v>3.5</v>
      </c>
    </row>
    <row r="143" spans="2:12" s="45" customFormat="1" ht="11.25">
      <c r="B143" s="8" t="s">
        <v>2</v>
      </c>
      <c r="C143" s="8">
        <v>22735</v>
      </c>
      <c r="D143" s="8">
        <v>15067</v>
      </c>
      <c r="E143" s="83">
        <v>66.3</v>
      </c>
      <c r="F143" s="8">
        <v>17843</v>
      </c>
      <c r="G143" s="83">
        <v>78.5</v>
      </c>
      <c r="H143" s="8">
        <v>13546</v>
      </c>
      <c r="I143" s="83">
        <v>59.6</v>
      </c>
      <c r="J143" s="83">
        <v>2.4</v>
      </c>
      <c r="K143" s="83">
        <v>3.5</v>
      </c>
      <c r="L143" s="83">
        <v>3.1</v>
      </c>
    </row>
    <row r="145" spans="5:7" ht="11.25">
      <c r="E145" s="641" t="s">
        <v>143</v>
      </c>
      <c r="F145" s="641"/>
      <c r="G145" s="641"/>
    </row>
    <row r="147" spans="2:12" ht="11.25">
      <c r="B147" s="8" t="s">
        <v>144</v>
      </c>
      <c r="C147" s="8">
        <v>5889</v>
      </c>
      <c r="D147" s="8">
        <v>3967</v>
      </c>
      <c r="E147" s="83">
        <v>67.4</v>
      </c>
      <c r="F147" s="8">
        <v>4868</v>
      </c>
      <c r="G147" s="83">
        <v>82.7</v>
      </c>
      <c r="H147" s="8">
        <v>3596</v>
      </c>
      <c r="I147" s="83">
        <v>61.1</v>
      </c>
      <c r="J147" s="83">
        <v>3.1</v>
      </c>
      <c r="K147" s="83">
        <v>4.5</v>
      </c>
      <c r="L147" s="83">
        <v>3.9</v>
      </c>
    </row>
    <row r="148" spans="2:12" ht="11.25">
      <c r="B148" s="8" t="s">
        <v>145</v>
      </c>
      <c r="C148" s="8">
        <v>6273</v>
      </c>
      <c r="D148" s="8">
        <v>4164</v>
      </c>
      <c r="E148" s="83">
        <v>66.4</v>
      </c>
      <c r="F148" s="8">
        <v>5286</v>
      </c>
      <c r="G148" s="83">
        <v>84.3</v>
      </c>
      <c r="H148" s="8">
        <v>3803</v>
      </c>
      <c r="I148" s="83">
        <v>60.6</v>
      </c>
      <c r="J148" s="83">
        <v>2.5</v>
      </c>
      <c r="K148" s="83">
        <v>3.4</v>
      </c>
      <c r="L148" s="83">
        <v>3</v>
      </c>
    </row>
    <row r="149" spans="2:12" ht="11.25">
      <c r="B149" s="8" t="s">
        <v>146</v>
      </c>
      <c r="C149" s="8">
        <v>6077</v>
      </c>
      <c r="D149" s="8">
        <v>4165</v>
      </c>
      <c r="E149" s="83">
        <v>68.5</v>
      </c>
      <c r="F149" s="8">
        <v>5004</v>
      </c>
      <c r="G149" s="83">
        <v>82.3</v>
      </c>
      <c r="H149" s="8">
        <v>3788</v>
      </c>
      <c r="I149" s="83">
        <v>62.3</v>
      </c>
      <c r="J149" s="83">
        <v>2.4</v>
      </c>
      <c r="K149" s="83">
        <v>3.9</v>
      </c>
      <c r="L149" s="83">
        <v>3.3</v>
      </c>
    </row>
    <row r="150" spans="2:12" ht="11.25">
      <c r="B150" s="149" t="s">
        <v>147</v>
      </c>
      <c r="C150" s="149">
        <v>6134</v>
      </c>
      <c r="D150" s="149">
        <v>4202</v>
      </c>
      <c r="E150" s="153">
        <v>68.5</v>
      </c>
      <c r="F150" s="149">
        <v>5215</v>
      </c>
      <c r="G150" s="153">
        <v>85</v>
      </c>
      <c r="H150" s="149">
        <v>3855</v>
      </c>
      <c r="I150" s="153">
        <v>62.8</v>
      </c>
      <c r="J150" s="153">
        <v>2.8</v>
      </c>
      <c r="K150" s="153">
        <v>4.3</v>
      </c>
      <c r="L150" s="153">
        <v>3.7</v>
      </c>
    </row>
    <row r="151" spans="2:12" s="45" customFormat="1" ht="11.25">
      <c r="B151" s="8" t="s">
        <v>2</v>
      </c>
      <c r="C151" s="8">
        <v>24373</v>
      </c>
      <c r="D151" s="8">
        <v>16498</v>
      </c>
      <c r="E151" s="83">
        <v>67.7</v>
      </c>
      <c r="F151" s="8">
        <v>20373</v>
      </c>
      <c r="G151" s="83">
        <v>83.6</v>
      </c>
      <c r="H151" s="8">
        <v>15042</v>
      </c>
      <c r="I151" s="83">
        <v>61.7</v>
      </c>
      <c r="J151" s="83">
        <v>2.7</v>
      </c>
      <c r="K151" s="83">
        <v>4</v>
      </c>
      <c r="L151" s="83">
        <v>3.4</v>
      </c>
    </row>
    <row r="154" spans="2:12" s="39" customFormat="1" ht="24" customHeight="1">
      <c r="B154" s="654" t="s">
        <v>457</v>
      </c>
      <c r="C154" s="654"/>
      <c r="D154" s="654"/>
      <c r="E154" s="654"/>
      <c r="F154" s="654"/>
      <c r="G154" s="654"/>
      <c r="H154" s="654"/>
      <c r="I154" s="654"/>
      <c r="J154" s="654"/>
      <c r="K154" s="654"/>
      <c r="L154" s="654"/>
    </row>
    <row r="156" spans="3:12" ht="15" customHeight="1">
      <c r="C156" s="371"/>
      <c r="D156" s="646" t="s">
        <v>204</v>
      </c>
      <c r="E156" s="372"/>
      <c r="F156" s="646" t="s">
        <v>205</v>
      </c>
      <c r="G156" s="372"/>
      <c r="H156" s="649" t="s">
        <v>206</v>
      </c>
      <c r="I156" s="642" t="s">
        <v>207</v>
      </c>
      <c r="J156" s="642" t="s">
        <v>267</v>
      </c>
      <c r="K156" s="642"/>
      <c r="L156" s="642"/>
    </row>
    <row r="157" spans="3:12" ht="11.25">
      <c r="C157" s="373" t="s">
        <v>208</v>
      </c>
      <c r="D157" s="647"/>
      <c r="E157" s="374" t="s">
        <v>209</v>
      </c>
      <c r="F157" s="647"/>
      <c r="G157" s="374" t="s">
        <v>210</v>
      </c>
      <c r="H157" s="650"/>
      <c r="I157" s="652"/>
      <c r="J157" s="653"/>
      <c r="K157" s="653"/>
      <c r="L157" s="653"/>
    </row>
    <row r="158" spans="3:12" ht="11.25">
      <c r="C158" s="373" t="s">
        <v>211</v>
      </c>
      <c r="D158" s="647"/>
      <c r="E158" s="374" t="s">
        <v>212</v>
      </c>
      <c r="F158" s="647"/>
      <c r="G158" s="374" t="s">
        <v>212</v>
      </c>
      <c r="H158" s="650"/>
      <c r="I158" s="652"/>
      <c r="J158" s="644" t="s">
        <v>3</v>
      </c>
      <c r="K158" s="644" t="s">
        <v>4</v>
      </c>
      <c r="L158" s="644" t="s">
        <v>2</v>
      </c>
    </row>
    <row r="159" spans="3:12" ht="11.25">
      <c r="C159" s="375"/>
      <c r="D159" s="648"/>
      <c r="E159" s="376"/>
      <c r="F159" s="648"/>
      <c r="G159" s="376"/>
      <c r="H159" s="651"/>
      <c r="I159" s="653"/>
      <c r="J159" s="645"/>
      <c r="K159" s="645"/>
      <c r="L159" s="645"/>
    </row>
    <row r="160" spans="3:12" ht="11.25">
      <c r="C160" s="77"/>
      <c r="D160" s="78"/>
      <c r="E160" s="79"/>
      <c r="F160" s="78"/>
      <c r="G160" s="79"/>
      <c r="H160" s="80"/>
      <c r="I160" s="81"/>
      <c r="J160" s="82"/>
      <c r="K160" s="82"/>
      <c r="L160" s="82"/>
    </row>
    <row r="161" spans="5:7" ht="11.25">
      <c r="E161" s="641" t="s">
        <v>148</v>
      </c>
      <c r="F161" s="641"/>
      <c r="G161" s="641"/>
    </row>
    <row r="163" spans="2:12" ht="11.25">
      <c r="B163" s="8" t="s">
        <v>149</v>
      </c>
      <c r="C163" s="8">
        <v>3954</v>
      </c>
      <c r="D163" s="8">
        <v>2610</v>
      </c>
      <c r="E163" s="83">
        <v>66</v>
      </c>
      <c r="F163" s="8">
        <v>2741</v>
      </c>
      <c r="G163" s="83">
        <v>69.3</v>
      </c>
      <c r="H163" s="8">
        <v>2108</v>
      </c>
      <c r="I163" s="83">
        <v>53.3</v>
      </c>
      <c r="J163" s="83">
        <v>3.5</v>
      </c>
      <c r="K163" s="83">
        <v>5.1</v>
      </c>
      <c r="L163" s="83">
        <v>4.4</v>
      </c>
    </row>
    <row r="164" spans="2:12" ht="11.25">
      <c r="B164" s="8" t="s">
        <v>150</v>
      </c>
      <c r="C164" s="8">
        <v>5106</v>
      </c>
      <c r="D164" s="8">
        <v>3456</v>
      </c>
      <c r="E164" s="83">
        <v>67.7</v>
      </c>
      <c r="F164" s="8">
        <v>3802</v>
      </c>
      <c r="G164" s="83">
        <v>74.5</v>
      </c>
      <c r="H164" s="8">
        <v>2941</v>
      </c>
      <c r="I164" s="83">
        <v>57.6</v>
      </c>
      <c r="J164" s="83">
        <v>2.3</v>
      </c>
      <c r="K164" s="83">
        <v>3.8</v>
      </c>
      <c r="L164" s="83">
        <v>3.2</v>
      </c>
    </row>
    <row r="165" spans="2:12" ht="11.25">
      <c r="B165" s="8" t="s">
        <v>151</v>
      </c>
      <c r="C165" s="8">
        <v>3648</v>
      </c>
      <c r="D165" s="8">
        <v>2443</v>
      </c>
      <c r="E165" s="83">
        <v>67</v>
      </c>
      <c r="F165" s="8">
        <v>2612</v>
      </c>
      <c r="G165" s="83">
        <v>71.6</v>
      </c>
      <c r="H165" s="8">
        <v>2046</v>
      </c>
      <c r="I165" s="83">
        <v>56.1</v>
      </c>
      <c r="J165" s="83">
        <v>3.1</v>
      </c>
      <c r="K165" s="83">
        <v>5</v>
      </c>
      <c r="L165" s="83">
        <v>4.1</v>
      </c>
    </row>
    <row r="166" spans="2:12" ht="11.25">
      <c r="B166" s="149" t="s">
        <v>152</v>
      </c>
      <c r="C166" s="149">
        <v>3783</v>
      </c>
      <c r="D166" s="149">
        <v>2467</v>
      </c>
      <c r="E166" s="153">
        <v>65.2</v>
      </c>
      <c r="F166" s="149">
        <v>2702</v>
      </c>
      <c r="G166" s="153">
        <v>71.4</v>
      </c>
      <c r="H166" s="149">
        <v>2041</v>
      </c>
      <c r="I166" s="153">
        <v>54</v>
      </c>
      <c r="J166" s="153">
        <v>3.2</v>
      </c>
      <c r="K166" s="153">
        <v>4.6</v>
      </c>
      <c r="L166" s="153">
        <v>4</v>
      </c>
    </row>
    <row r="167" spans="2:12" s="45" customFormat="1" ht="11.25">
      <c r="B167" s="8" t="s">
        <v>2</v>
      </c>
      <c r="C167" s="8">
        <v>16491</v>
      </c>
      <c r="D167" s="8">
        <v>10976</v>
      </c>
      <c r="E167" s="83">
        <v>66.6</v>
      </c>
      <c r="F167" s="8">
        <v>11857</v>
      </c>
      <c r="G167" s="83">
        <v>71.9</v>
      </c>
      <c r="H167" s="8">
        <v>9136</v>
      </c>
      <c r="I167" s="83">
        <v>55.4</v>
      </c>
      <c r="J167" s="83">
        <v>2.9</v>
      </c>
      <c r="K167" s="83">
        <v>4.5</v>
      </c>
      <c r="L167" s="83">
        <v>3.8</v>
      </c>
    </row>
    <row r="169" spans="5:7" ht="11.25">
      <c r="E169" s="641" t="s">
        <v>153</v>
      </c>
      <c r="F169" s="641"/>
      <c r="G169" s="641"/>
    </row>
    <row r="171" spans="2:12" ht="11.25">
      <c r="B171" s="8" t="s">
        <v>154</v>
      </c>
      <c r="C171" s="8">
        <v>6230</v>
      </c>
      <c r="D171" s="8">
        <v>3995</v>
      </c>
      <c r="E171" s="83">
        <v>64.1</v>
      </c>
      <c r="F171" s="8">
        <v>4611</v>
      </c>
      <c r="G171" s="83">
        <v>74</v>
      </c>
      <c r="H171" s="8">
        <v>3339</v>
      </c>
      <c r="I171" s="83">
        <v>53.6</v>
      </c>
      <c r="J171" s="83">
        <v>4.3</v>
      </c>
      <c r="K171" s="83">
        <v>6</v>
      </c>
      <c r="L171" s="83">
        <v>5.2</v>
      </c>
    </row>
    <row r="172" spans="2:12" ht="11.25">
      <c r="B172" s="8" t="s">
        <v>155</v>
      </c>
      <c r="C172" s="8">
        <v>11642</v>
      </c>
      <c r="D172" s="8">
        <v>7208</v>
      </c>
      <c r="E172" s="83">
        <v>61.9</v>
      </c>
      <c r="F172" s="8">
        <v>8136</v>
      </c>
      <c r="G172" s="83">
        <v>69.9</v>
      </c>
      <c r="H172" s="8">
        <v>6238</v>
      </c>
      <c r="I172" s="83">
        <v>53.6</v>
      </c>
      <c r="J172" s="83">
        <v>3.6</v>
      </c>
      <c r="K172" s="83">
        <v>4.3</v>
      </c>
      <c r="L172" s="83">
        <v>4</v>
      </c>
    </row>
    <row r="173" spans="2:12" ht="11.25">
      <c r="B173" s="8" t="s">
        <v>156</v>
      </c>
      <c r="C173" s="8">
        <v>4276</v>
      </c>
      <c r="D173" s="8">
        <v>2860</v>
      </c>
      <c r="E173" s="83">
        <v>66.9</v>
      </c>
      <c r="F173" s="8">
        <v>3132</v>
      </c>
      <c r="G173" s="83">
        <v>73.2</v>
      </c>
      <c r="H173" s="8">
        <v>2466</v>
      </c>
      <c r="I173" s="83">
        <v>57.7</v>
      </c>
      <c r="J173" s="83">
        <v>3.5</v>
      </c>
      <c r="K173" s="83">
        <v>5.4</v>
      </c>
      <c r="L173" s="83">
        <v>4.6</v>
      </c>
    </row>
    <row r="174" spans="2:12" ht="11.25">
      <c r="B174" s="8" t="s">
        <v>157</v>
      </c>
      <c r="C174" s="8">
        <v>4846</v>
      </c>
      <c r="D174" s="8">
        <v>2986</v>
      </c>
      <c r="E174" s="83">
        <v>61.6</v>
      </c>
      <c r="F174" s="8">
        <v>3341</v>
      </c>
      <c r="G174" s="83">
        <v>68.9</v>
      </c>
      <c r="H174" s="8">
        <v>2505</v>
      </c>
      <c r="I174" s="83">
        <v>51.7</v>
      </c>
      <c r="J174" s="83">
        <v>4.9</v>
      </c>
      <c r="K174" s="83">
        <v>6</v>
      </c>
      <c r="L174" s="83">
        <v>5.5</v>
      </c>
    </row>
    <row r="175" spans="2:12" ht="11.25">
      <c r="B175" s="149" t="s">
        <v>158</v>
      </c>
      <c r="C175" s="149">
        <v>7050</v>
      </c>
      <c r="D175" s="149">
        <v>4587</v>
      </c>
      <c r="E175" s="153">
        <v>65.1</v>
      </c>
      <c r="F175" s="149">
        <v>5387</v>
      </c>
      <c r="G175" s="153">
        <v>76.4</v>
      </c>
      <c r="H175" s="149">
        <v>4018</v>
      </c>
      <c r="I175" s="153">
        <v>57</v>
      </c>
      <c r="J175" s="153">
        <v>3.7</v>
      </c>
      <c r="K175" s="153">
        <v>5</v>
      </c>
      <c r="L175" s="153">
        <v>4.4</v>
      </c>
    </row>
    <row r="176" spans="2:12" s="45" customFormat="1" ht="11.25">
      <c r="B176" s="8" t="s">
        <v>2</v>
      </c>
      <c r="C176" s="8">
        <v>34044</v>
      </c>
      <c r="D176" s="8">
        <v>21636</v>
      </c>
      <c r="E176" s="83">
        <v>63.6</v>
      </c>
      <c r="F176" s="8">
        <v>24607</v>
      </c>
      <c r="G176" s="83">
        <v>72.3</v>
      </c>
      <c r="H176" s="8">
        <v>18566</v>
      </c>
      <c r="I176" s="83">
        <v>54.5</v>
      </c>
      <c r="J176" s="83">
        <v>3.9</v>
      </c>
      <c r="K176" s="83">
        <v>5</v>
      </c>
      <c r="L176" s="83">
        <v>4.5</v>
      </c>
    </row>
    <row r="178" spans="5:7" ht="11.25">
      <c r="E178" s="641" t="s">
        <v>159</v>
      </c>
      <c r="F178" s="641"/>
      <c r="G178" s="641"/>
    </row>
    <row r="180" spans="2:12" ht="11.25">
      <c r="B180" s="8" t="s">
        <v>160</v>
      </c>
      <c r="C180" s="8">
        <v>2458</v>
      </c>
      <c r="D180" s="8">
        <v>1569</v>
      </c>
      <c r="E180" s="83">
        <v>63.8</v>
      </c>
      <c r="F180" s="8">
        <v>1811</v>
      </c>
      <c r="G180" s="83">
        <v>73.7</v>
      </c>
      <c r="H180" s="8">
        <v>1344</v>
      </c>
      <c r="I180" s="83">
        <v>54.7</v>
      </c>
      <c r="J180" s="83">
        <v>5.1</v>
      </c>
      <c r="K180" s="83">
        <v>7.1</v>
      </c>
      <c r="L180" s="83">
        <v>6.2</v>
      </c>
    </row>
    <row r="181" spans="2:12" ht="11.25">
      <c r="B181" s="8" t="s">
        <v>161</v>
      </c>
      <c r="C181" s="8">
        <v>5210</v>
      </c>
      <c r="D181" s="8">
        <v>3389</v>
      </c>
      <c r="E181" s="83">
        <v>65</v>
      </c>
      <c r="F181" s="8">
        <v>3882</v>
      </c>
      <c r="G181" s="83">
        <v>74.5</v>
      </c>
      <c r="H181" s="8">
        <v>2907</v>
      </c>
      <c r="I181" s="83">
        <v>55.8</v>
      </c>
      <c r="J181" s="83">
        <v>5.3</v>
      </c>
      <c r="K181" s="83">
        <v>7.8</v>
      </c>
      <c r="L181" s="83">
        <v>6.7</v>
      </c>
    </row>
    <row r="182" spans="2:12" ht="11.25">
      <c r="B182" s="8" t="s">
        <v>162</v>
      </c>
      <c r="C182" s="8">
        <v>10212</v>
      </c>
      <c r="D182" s="8">
        <v>6263</v>
      </c>
      <c r="E182" s="83">
        <v>61.3</v>
      </c>
      <c r="F182" s="8">
        <v>7223</v>
      </c>
      <c r="G182" s="83">
        <v>70.7</v>
      </c>
      <c r="H182" s="8">
        <v>5488</v>
      </c>
      <c r="I182" s="83">
        <v>53.7</v>
      </c>
      <c r="J182" s="83">
        <v>4.1</v>
      </c>
      <c r="K182" s="83">
        <v>5</v>
      </c>
      <c r="L182" s="83">
        <v>4.6</v>
      </c>
    </row>
    <row r="183" spans="2:12" ht="11.25">
      <c r="B183" s="8" t="s">
        <v>163</v>
      </c>
      <c r="C183" s="8">
        <v>3815</v>
      </c>
      <c r="D183" s="8">
        <v>2498</v>
      </c>
      <c r="E183" s="83">
        <v>65.5</v>
      </c>
      <c r="F183" s="8">
        <v>2860</v>
      </c>
      <c r="G183" s="83">
        <v>75</v>
      </c>
      <c r="H183" s="8">
        <v>2122</v>
      </c>
      <c r="I183" s="83">
        <v>55.6</v>
      </c>
      <c r="J183" s="83">
        <v>5.6</v>
      </c>
      <c r="K183" s="83">
        <v>8.6</v>
      </c>
      <c r="L183" s="83">
        <v>7.2</v>
      </c>
    </row>
    <row r="184" spans="2:12" ht="11.25">
      <c r="B184" s="8" t="s">
        <v>164</v>
      </c>
      <c r="C184" s="8">
        <v>2637</v>
      </c>
      <c r="D184" s="8">
        <v>1731</v>
      </c>
      <c r="E184" s="83">
        <v>65.6</v>
      </c>
      <c r="F184" s="8">
        <v>1978</v>
      </c>
      <c r="G184" s="83">
        <v>75</v>
      </c>
      <c r="H184" s="8">
        <v>1473</v>
      </c>
      <c r="I184" s="83">
        <v>55.9</v>
      </c>
      <c r="J184" s="83">
        <v>4.1</v>
      </c>
      <c r="K184" s="83">
        <v>6.2</v>
      </c>
      <c r="L184" s="83">
        <v>5.3</v>
      </c>
    </row>
    <row r="185" spans="2:12" ht="11.25">
      <c r="B185" s="8" t="s">
        <v>165</v>
      </c>
      <c r="C185" s="8">
        <v>3282</v>
      </c>
      <c r="D185" s="8">
        <v>2142</v>
      </c>
      <c r="E185" s="83">
        <v>65.3</v>
      </c>
      <c r="F185" s="8">
        <v>2616</v>
      </c>
      <c r="G185" s="83">
        <v>79.7</v>
      </c>
      <c r="H185" s="8">
        <v>1913</v>
      </c>
      <c r="I185" s="83">
        <v>58.3</v>
      </c>
      <c r="J185" s="83">
        <v>4.3</v>
      </c>
      <c r="K185" s="83">
        <v>6</v>
      </c>
      <c r="L185" s="83">
        <v>5.3</v>
      </c>
    </row>
    <row r="186" spans="2:12" ht="11.25">
      <c r="B186" s="33" t="s">
        <v>166</v>
      </c>
      <c r="C186" s="33">
        <v>4689</v>
      </c>
      <c r="D186" s="33">
        <v>2996</v>
      </c>
      <c r="E186" s="55">
        <v>63.9</v>
      </c>
      <c r="F186" s="33">
        <v>3487</v>
      </c>
      <c r="G186" s="55">
        <v>74.4</v>
      </c>
      <c r="H186" s="33">
        <v>2632</v>
      </c>
      <c r="I186" s="55">
        <v>56.1</v>
      </c>
      <c r="J186" s="55">
        <v>4</v>
      </c>
      <c r="K186" s="55">
        <v>5.5</v>
      </c>
      <c r="L186" s="55">
        <v>4.9</v>
      </c>
    </row>
    <row r="187" spans="2:12" ht="11.25">
      <c r="B187" s="149" t="s">
        <v>167</v>
      </c>
      <c r="C187" s="149">
        <v>3595</v>
      </c>
      <c r="D187" s="149">
        <v>2098</v>
      </c>
      <c r="E187" s="153">
        <v>58.4</v>
      </c>
      <c r="F187" s="149">
        <v>2420</v>
      </c>
      <c r="G187" s="153">
        <v>67.3</v>
      </c>
      <c r="H187" s="149">
        <v>1762</v>
      </c>
      <c r="I187" s="153">
        <v>49</v>
      </c>
      <c r="J187" s="153">
        <v>6</v>
      </c>
      <c r="K187" s="153">
        <v>6.8</v>
      </c>
      <c r="L187" s="153">
        <v>6.4</v>
      </c>
    </row>
    <row r="188" spans="2:12" s="45" customFormat="1" ht="11.25">
      <c r="B188" s="8" t="s">
        <v>2</v>
      </c>
      <c r="C188" s="8">
        <v>35898</v>
      </c>
      <c r="D188" s="8">
        <v>22686</v>
      </c>
      <c r="E188" s="83">
        <v>63.2</v>
      </c>
      <c r="F188" s="8">
        <v>26277</v>
      </c>
      <c r="G188" s="83">
        <v>73.2</v>
      </c>
      <c r="H188" s="8">
        <v>19641</v>
      </c>
      <c r="I188" s="83">
        <v>54.7</v>
      </c>
      <c r="J188" s="83">
        <v>4.6</v>
      </c>
      <c r="K188" s="83">
        <v>6.1</v>
      </c>
      <c r="L188" s="83">
        <v>5.5</v>
      </c>
    </row>
    <row r="191" spans="2:12" s="39" customFormat="1" ht="24" customHeight="1">
      <c r="B191" s="654" t="s">
        <v>457</v>
      </c>
      <c r="C191" s="654"/>
      <c r="D191" s="654"/>
      <c r="E191" s="654"/>
      <c r="F191" s="654"/>
      <c r="G191" s="654"/>
      <c r="H191" s="654"/>
      <c r="I191" s="654"/>
      <c r="J191" s="654"/>
      <c r="K191" s="654"/>
      <c r="L191" s="654"/>
    </row>
    <row r="193" spans="3:12" ht="15" customHeight="1">
      <c r="C193" s="371"/>
      <c r="D193" s="646" t="s">
        <v>204</v>
      </c>
      <c r="E193" s="372"/>
      <c r="F193" s="646" t="s">
        <v>205</v>
      </c>
      <c r="G193" s="372"/>
      <c r="H193" s="649" t="s">
        <v>206</v>
      </c>
      <c r="I193" s="642" t="s">
        <v>207</v>
      </c>
      <c r="J193" s="642" t="s">
        <v>267</v>
      </c>
      <c r="K193" s="642"/>
      <c r="L193" s="642"/>
    </row>
    <row r="194" spans="3:12" ht="11.25">
      <c r="C194" s="373" t="s">
        <v>208</v>
      </c>
      <c r="D194" s="647"/>
      <c r="E194" s="374" t="s">
        <v>209</v>
      </c>
      <c r="F194" s="647"/>
      <c r="G194" s="374" t="s">
        <v>210</v>
      </c>
      <c r="H194" s="650"/>
      <c r="I194" s="652"/>
      <c r="J194" s="653"/>
      <c r="K194" s="653"/>
      <c r="L194" s="653"/>
    </row>
    <row r="195" spans="3:12" ht="11.25">
      <c r="C195" s="373" t="s">
        <v>211</v>
      </c>
      <c r="D195" s="647"/>
      <c r="E195" s="374" t="s">
        <v>212</v>
      </c>
      <c r="F195" s="647"/>
      <c r="G195" s="374" t="s">
        <v>212</v>
      </c>
      <c r="H195" s="650"/>
      <c r="I195" s="652"/>
      <c r="J195" s="644" t="s">
        <v>3</v>
      </c>
      <c r="K195" s="644" t="s">
        <v>4</v>
      </c>
      <c r="L195" s="644" t="s">
        <v>2</v>
      </c>
    </row>
    <row r="196" spans="3:12" ht="11.25">
      <c r="C196" s="375"/>
      <c r="D196" s="648"/>
      <c r="E196" s="376"/>
      <c r="F196" s="648"/>
      <c r="G196" s="376"/>
      <c r="H196" s="651"/>
      <c r="I196" s="653"/>
      <c r="J196" s="645"/>
      <c r="K196" s="645"/>
      <c r="L196" s="645"/>
    </row>
    <row r="197" spans="3:12" ht="11.25">
      <c r="C197" s="77"/>
      <c r="D197" s="78"/>
      <c r="E197" s="79"/>
      <c r="F197" s="78"/>
      <c r="G197" s="79"/>
      <c r="H197" s="80"/>
      <c r="I197" s="81"/>
      <c r="J197" s="82"/>
      <c r="K197" s="82"/>
      <c r="L197" s="82"/>
    </row>
    <row r="198" spans="5:7" ht="11.25">
      <c r="E198" s="641" t="s">
        <v>168</v>
      </c>
      <c r="F198" s="641"/>
      <c r="G198" s="641"/>
    </row>
    <row r="200" spans="2:12" ht="11.25">
      <c r="B200" s="8" t="s">
        <v>169</v>
      </c>
      <c r="C200" s="33">
        <v>3574</v>
      </c>
      <c r="D200" s="33">
        <v>2321</v>
      </c>
      <c r="E200" s="55">
        <v>64.9</v>
      </c>
      <c r="F200" s="33">
        <v>2459</v>
      </c>
      <c r="G200" s="55">
        <v>68.8</v>
      </c>
      <c r="H200" s="33">
        <v>1857</v>
      </c>
      <c r="I200" s="55">
        <v>52</v>
      </c>
      <c r="J200" s="55">
        <v>4.3</v>
      </c>
      <c r="K200" s="55">
        <v>5.8</v>
      </c>
      <c r="L200" s="55">
        <v>5.2</v>
      </c>
    </row>
    <row r="201" spans="2:12" ht="11.25">
      <c r="B201" s="33" t="s">
        <v>170</v>
      </c>
      <c r="C201" s="33">
        <v>3092</v>
      </c>
      <c r="D201" s="33">
        <v>2000</v>
      </c>
      <c r="E201" s="55">
        <v>64.7</v>
      </c>
      <c r="F201" s="33">
        <v>2174</v>
      </c>
      <c r="G201" s="55">
        <v>70.3</v>
      </c>
      <c r="H201" s="33">
        <v>1600</v>
      </c>
      <c r="I201" s="55">
        <v>51.7</v>
      </c>
      <c r="J201" s="55">
        <v>6.5</v>
      </c>
      <c r="K201" s="55">
        <v>8.9</v>
      </c>
      <c r="L201" s="55">
        <v>7.9</v>
      </c>
    </row>
    <row r="202" spans="2:12" ht="11.25">
      <c r="B202" s="149" t="s">
        <v>171</v>
      </c>
      <c r="C202" s="149">
        <v>4559</v>
      </c>
      <c r="D202" s="149">
        <v>2868</v>
      </c>
      <c r="E202" s="153">
        <v>62.9</v>
      </c>
      <c r="F202" s="149">
        <v>3072</v>
      </c>
      <c r="G202" s="153">
        <v>67.4</v>
      </c>
      <c r="H202" s="149">
        <v>2303</v>
      </c>
      <c r="I202" s="153">
        <v>50.5</v>
      </c>
      <c r="J202" s="153">
        <v>4.2</v>
      </c>
      <c r="K202" s="153">
        <v>5.4</v>
      </c>
      <c r="L202" s="153">
        <v>4.9</v>
      </c>
    </row>
    <row r="203" spans="2:12" s="45" customFormat="1" ht="11.25">
      <c r="B203" s="8" t="s">
        <v>2</v>
      </c>
      <c r="C203" s="8">
        <v>11225</v>
      </c>
      <c r="D203" s="8">
        <v>7189</v>
      </c>
      <c r="E203" s="83">
        <v>64</v>
      </c>
      <c r="F203" s="8">
        <v>7705</v>
      </c>
      <c r="G203" s="83">
        <v>68.6</v>
      </c>
      <c r="H203" s="8">
        <v>5760</v>
      </c>
      <c r="I203" s="83">
        <v>51.3</v>
      </c>
      <c r="J203" s="83">
        <v>4.7</v>
      </c>
      <c r="K203" s="83">
        <v>6.2</v>
      </c>
      <c r="L203" s="83">
        <v>5.6</v>
      </c>
    </row>
    <row r="204" spans="3:12" ht="11.25">
      <c r="C204" s="33"/>
      <c r="D204" s="33"/>
      <c r="E204" s="55"/>
      <c r="F204" s="33"/>
      <c r="G204" s="55"/>
      <c r="H204" s="33"/>
      <c r="I204" s="55"/>
      <c r="J204" s="55"/>
      <c r="K204" s="55"/>
      <c r="L204" s="55"/>
    </row>
    <row r="205" spans="5:7" ht="11.25">
      <c r="E205" s="641" t="s">
        <v>172</v>
      </c>
      <c r="F205" s="641"/>
      <c r="G205" s="641"/>
    </row>
    <row r="207" spans="2:12" ht="11.25">
      <c r="B207" s="8" t="s">
        <v>173</v>
      </c>
      <c r="C207" s="8">
        <v>2918</v>
      </c>
      <c r="D207" s="8">
        <v>1729</v>
      </c>
      <c r="E207" s="83">
        <v>59.3</v>
      </c>
      <c r="F207" s="8">
        <v>2010</v>
      </c>
      <c r="G207" s="83">
        <v>68.9</v>
      </c>
      <c r="H207" s="8">
        <v>1526</v>
      </c>
      <c r="I207" s="83">
        <v>52.3</v>
      </c>
      <c r="J207" s="83">
        <v>2.4</v>
      </c>
      <c r="K207" s="83">
        <v>2.9</v>
      </c>
      <c r="L207" s="83">
        <v>2.7</v>
      </c>
    </row>
    <row r="208" spans="2:12" ht="11.25">
      <c r="B208" s="8" t="s">
        <v>174</v>
      </c>
      <c r="C208" s="8">
        <v>3817</v>
      </c>
      <c r="D208" s="8">
        <v>2318</v>
      </c>
      <c r="E208" s="83">
        <v>60.7</v>
      </c>
      <c r="F208" s="8">
        <v>2817</v>
      </c>
      <c r="G208" s="83">
        <v>73.8</v>
      </c>
      <c r="H208" s="8">
        <v>1957</v>
      </c>
      <c r="I208" s="83">
        <v>51.3</v>
      </c>
      <c r="J208" s="83">
        <v>4.4</v>
      </c>
      <c r="K208" s="83">
        <v>5.4</v>
      </c>
      <c r="L208" s="83">
        <v>5</v>
      </c>
    </row>
    <row r="209" spans="2:12" ht="11.25">
      <c r="B209" s="8" t="s">
        <v>175</v>
      </c>
      <c r="C209" s="8">
        <v>4079</v>
      </c>
      <c r="D209" s="8">
        <v>2356</v>
      </c>
      <c r="E209" s="83">
        <v>57.8</v>
      </c>
      <c r="F209" s="8">
        <v>2703</v>
      </c>
      <c r="G209" s="83">
        <v>66.3</v>
      </c>
      <c r="H209" s="8">
        <v>1994</v>
      </c>
      <c r="I209" s="83">
        <v>48.9</v>
      </c>
      <c r="J209" s="83">
        <v>3.7</v>
      </c>
      <c r="K209" s="83">
        <v>3.9</v>
      </c>
      <c r="L209" s="83">
        <v>3.8</v>
      </c>
    </row>
    <row r="210" spans="2:12" ht="11.25">
      <c r="B210" s="8" t="s">
        <v>176</v>
      </c>
      <c r="C210" s="8">
        <v>6735</v>
      </c>
      <c r="D210" s="8">
        <v>3628</v>
      </c>
      <c r="E210" s="83">
        <v>53.9</v>
      </c>
      <c r="F210" s="8">
        <v>4071</v>
      </c>
      <c r="G210" s="83">
        <v>60.4</v>
      </c>
      <c r="H210" s="8">
        <v>3165</v>
      </c>
      <c r="I210" s="83">
        <v>47</v>
      </c>
      <c r="J210" s="83">
        <v>3.1</v>
      </c>
      <c r="K210" s="83">
        <v>2.9</v>
      </c>
      <c r="L210" s="83">
        <v>3</v>
      </c>
    </row>
    <row r="211" spans="2:12" ht="11.25">
      <c r="B211" s="8" t="s">
        <v>177</v>
      </c>
      <c r="C211" s="8">
        <v>5455</v>
      </c>
      <c r="D211" s="8">
        <v>3002</v>
      </c>
      <c r="E211" s="83">
        <v>55</v>
      </c>
      <c r="F211" s="8">
        <v>3413</v>
      </c>
      <c r="G211" s="83">
        <v>62.6</v>
      </c>
      <c r="H211" s="8">
        <v>2567</v>
      </c>
      <c r="I211" s="83">
        <v>47.1</v>
      </c>
      <c r="J211" s="83">
        <v>3.3</v>
      </c>
      <c r="K211" s="83">
        <v>3</v>
      </c>
      <c r="L211" s="83">
        <v>3.1</v>
      </c>
    </row>
    <row r="212" spans="2:12" ht="11.25">
      <c r="B212" s="8" t="s">
        <v>178</v>
      </c>
      <c r="C212" s="8">
        <v>11297</v>
      </c>
      <c r="D212" s="8">
        <v>5631</v>
      </c>
      <c r="E212" s="83">
        <v>49.8</v>
      </c>
      <c r="F212" s="8">
        <v>6342</v>
      </c>
      <c r="G212" s="83">
        <v>56.1</v>
      </c>
      <c r="H212" s="8">
        <v>4791</v>
      </c>
      <c r="I212" s="83">
        <v>42.4</v>
      </c>
      <c r="J212" s="83">
        <v>4.2</v>
      </c>
      <c r="K212" s="83">
        <v>3.1</v>
      </c>
      <c r="L212" s="83">
        <v>3.5</v>
      </c>
    </row>
    <row r="213" spans="2:12" ht="11.25">
      <c r="B213" s="8" t="s">
        <v>179</v>
      </c>
      <c r="C213" s="8">
        <v>2548</v>
      </c>
      <c r="D213" s="8">
        <v>1509</v>
      </c>
      <c r="E213" s="83">
        <v>59.2</v>
      </c>
      <c r="F213" s="8">
        <v>1811</v>
      </c>
      <c r="G213" s="83">
        <v>71.1</v>
      </c>
      <c r="H213" s="8">
        <v>1353</v>
      </c>
      <c r="I213" s="83">
        <v>53.1</v>
      </c>
      <c r="J213" s="83">
        <v>2.8</v>
      </c>
      <c r="K213" s="83">
        <v>3.1</v>
      </c>
      <c r="L213" s="83">
        <v>3</v>
      </c>
    </row>
    <row r="214" spans="2:12" ht="11.25">
      <c r="B214" s="149" t="s">
        <v>180</v>
      </c>
      <c r="C214" s="149">
        <v>2793</v>
      </c>
      <c r="D214" s="149">
        <v>1558</v>
      </c>
      <c r="E214" s="153">
        <v>55.8</v>
      </c>
      <c r="F214" s="149">
        <v>1864</v>
      </c>
      <c r="G214" s="153">
        <v>66.7</v>
      </c>
      <c r="H214" s="149">
        <v>1386</v>
      </c>
      <c r="I214" s="153">
        <v>49.6</v>
      </c>
      <c r="J214" s="153">
        <v>2.1</v>
      </c>
      <c r="K214" s="153">
        <v>2.1</v>
      </c>
      <c r="L214" s="153">
        <v>2.1</v>
      </c>
    </row>
    <row r="215" spans="2:12" s="45" customFormat="1" ht="11.25">
      <c r="B215" s="8" t="s">
        <v>2</v>
      </c>
      <c r="C215" s="8">
        <v>39642</v>
      </c>
      <c r="D215" s="8">
        <v>21731</v>
      </c>
      <c r="E215" s="83">
        <v>54.8</v>
      </c>
      <c r="F215" s="8">
        <v>25031</v>
      </c>
      <c r="G215" s="83">
        <v>63.1</v>
      </c>
      <c r="H215" s="8">
        <v>18739</v>
      </c>
      <c r="I215" s="83">
        <v>47.3</v>
      </c>
      <c r="J215" s="83">
        <v>3.4</v>
      </c>
      <c r="K215" s="83">
        <v>3.1</v>
      </c>
      <c r="L215" s="83">
        <v>3.2</v>
      </c>
    </row>
    <row r="217" spans="5:7" ht="11.25">
      <c r="E217" s="641" t="s">
        <v>181</v>
      </c>
      <c r="F217" s="641"/>
      <c r="G217" s="641"/>
    </row>
    <row r="219" spans="2:12" ht="11.25">
      <c r="B219" s="8" t="s">
        <v>182</v>
      </c>
      <c r="C219" s="8">
        <v>4262</v>
      </c>
      <c r="D219" s="8">
        <v>2643</v>
      </c>
      <c r="E219" s="83">
        <v>62</v>
      </c>
      <c r="F219" s="8">
        <v>3219</v>
      </c>
      <c r="G219" s="83">
        <v>75.5</v>
      </c>
      <c r="H219" s="8">
        <v>2270</v>
      </c>
      <c r="I219" s="83">
        <v>53.3</v>
      </c>
      <c r="J219" s="83">
        <v>3.9</v>
      </c>
      <c r="K219" s="83">
        <v>4.6</v>
      </c>
      <c r="L219" s="83">
        <v>4.3</v>
      </c>
    </row>
    <row r="220" spans="2:12" ht="11.25">
      <c r="B220" s="8" t="s">
        <v>183</v>
      </c>
      <c r="C220" s="8">
        <v>2581</v>
      </c>
      <c r="D220" s="8">
        <v>1568</v>
      </c>
      <c r="E220" s="83">
        <v>60.8</v>
      </c>
      <c r="F220" s="8">
        <v>1850</v>
      </c>
      <c r="G220" s="83">
        <v>71.7</v>
      </c>
      <c r="H220" s="8">
        <v>1304</v>
      </c>
      <c r="I220" s="83">
        <v>50.5</v>
      </c>
      <c r="J220" s="83">
        <v>5.4</v>
      </c>
      <c r="K220" s="83">
        <v>6.4</v>
      </c>
      <c r="L220" s="83">
        <v>6</v>
      </c>
    </row>
    <row r="221" spans="2:12" ht="11.25">
      <c r="B221" s="33" t="s">
        <v>184</v>
      </c>
      <c r="C221" s="33">
        <v>2549</v>
      </c>
      <c r="D221" s="33">
        <v>1656</v>
      </c>
      <c r="E221" s="55">
        <v>65</v>
      </c>
      <c r="F221" s="33">
        <v>1854</v>
      </c>
      <c r="G221" s="55">
        <v>72.7</v>
      </c>
      <c r="H221" s="33">
        <v>1355</v>
      </c>
      <c r="I221" s="55">
        <v>53.2</v>
      </c>
      <c r="J221" s="55">
        <v>3.8</v>
      </c>
      <c r="K221" s="55">
        <v>5.3</v>
      </c>
      <c r="L221" s="55">
        <v>4.7</v>
      </c>
    </row>
    <row r="222" spans="2:12" ht="11.25">
      <c r="B222" s="149" t="s">
        <v>185</v>
      </c>
      <c r="C222" s="149">
        <v>5634</v>
      </c>
      <c r="D222" s="149">
        <v>3343</v>
      </c>
      <c r="E222" s="153">
        <v>59.3</v>
      </c>
      <c r="F222" s="149">
        <v>3976</v>
      </c>
      <c r="G222" s="153">
        <v>70.6</v>
      </c>
      <c r="H222" s="149">
        <v>2891</v>
      </c>
      <c r="I222" s="153">
        <v>51.3</v>
      </c>
      <c r="J222" s="153">
        <v>3.8</v>
      </c>
      <c r="K222" s="153">
        <v>4.1</v>
      </c>
      <c r="L222" s="153">
        <v>4</v>
      </c>
    </row>
    <row r="223" spans="2:12" s="45" customFormat="1" ht="11.25">
      <c r="B223" s="8" t="s">
        <v>2</v>
      </c>
      <c r="C223" s="8">
        <v>15026</v>
      </c>
      <c r="D223" s="8">
        <v>9210</v>
      </c>
      <c r="E223" s="83">
        <v>61.3</v>
      </c>
      <c r="F223" s="8">
        <v>10899</v>
      </c>
      <c r="G223" s="83">
        <v>72.5</v>
      </c>
      <c r="H223" s="8">
        <v>7820</v>
      </c>
      <c r="I223" s="83">
        <v>52</v>
      </c>
      <c r="J223" s="83">
        <v>4</v>
      </c>
      <c r="K223" s="83">
        <v>4.8</v>
      </c>
      <c r="L223" s="83">
        <v>4.4</v>
      </c>
    </row>
    <row r="226" spans="2:12" s="39" customFormat="1" ht="23.25" customHeight="1">
      <c r="B226" s="654" t="s">
        <v>417</v>
      </c>
      <c r="C226" s="654"/>
      <c r="D226" s="654"/>
      <c r="E226" s="654"/>
      <c r="F226" s="654"/>
      <c r="G226" s="654"/>
      <c r="H226" s="654"/>
      <c r="I226" s="654"/>
      <c r="J226" s="654"/>
      <c r="K226" s="654"/>
      <c r="L226" s="654"/>
    </row>
    <row r="228" spans="3:12" ht="15" customHeight="1">
      <c r="C228" s="371"/>
      <c r="D228" s="646" t="s">
        <v>204</v>
      </c>
      <c r="E228" s="372"/>
      <c r="F228" s="646" t="s">
        <v>205</v>
      </c>
      <c r="G228" s="372"/>
      <c r="H228" s="649" t="s">
        <v>206</v>
      </c>
      <c r="I228" s="642" t="s">
        <v>207</v>
      </c>
      <c r="J228" s="642" t="s">
        <v>267</v>
      </c>
      <c r="K228" s="642"/>
      <c r="L228" s="642"/>
    </row>
    <row r="229" spans="3:12" ht="11.25">
      <c r="C229" s="373" t="s">
        <v>208</v>
      </c>
      <c r="D229" s="647"/>
      <c r="E229" s="374" t="s">
        <v>209</v>
      </c>
      <c r="F229" s="647"/>
      <c r="G229" s="374" t="s">
        <v>210</v>
      </c>
      <c r="H229" s="650"/>
      <c r="I229" s="652"/>
      <c r="J229" s="643"/>
      <c r="K229" s="643"/>
      <c r="L229" s="643"/>
    </row>
    <row r="230" spans="3:12" ht="11.25">
      <c r="C230" s="373" t="s">
        <v>211</v>
      </c>
      <c r="D230" s="647"/>
      <c r="E230" s="374" t="s">
        <v>212</v>
      </c>
      <c r="F230" s="647"/>
      <c r="G230" s="374" t="s">
        <v>212</v>
      </c>
      <c r="H230" s="650"/>
      <c r="I230" s="652"/>
      <c r="J230" s="644" t="s">
        <v>3</v>
      </c>
      <c r="K230" s="644" t="s">
        <v>4</v>
      </c>
      <c r="L230" s="644" t="s">
        <v>2</v>
      </c>
    </row>
    <row r="231" spans="3:12" ht="11.25">
      <c r="C231" s="375"/>
      <c r="D231" s="648"/>
      <c r="E231" s="376"/>
      <c r="F231" s="648"/>
      <c r="G231" s="376"/>
      <c r="H231" s="651"/>
      <c r="I231" s="653"/>
      <c r="J231" s="645"/>
      <c r="K231" s="645"/>
      <c r="L231" s="645"/>
    </row>
    <row r="232" spans="3:12" ht="11.25">
      <c r="C232" s="77"/>
      <c r="D232" s="78"/>
      <c r="E232" s="79"/>
      <c r="F232" s="78"/>
      <c r="G232" s="79"/>
      <c r="H232" s="80"/>
      <c r="I232" s="81"/>
      <c r="J232" s="82"/>
      <c r="K232" s="82"/>
      <c r="L232" s="82"/>
    </row>
    <row r="233" spans="5:7" ht="11.25">
      <c r="E233" s="641" t="s">
        <v>186</v>
      </c>
      <c r="F233" s="641"/>
      <c r="G233" s="641"/>
    </row>
    <row r="235" spans="2:12" ht="11.25">
      <c r="B235" s="8" t="s">
        <v>269</v>
      </c>
      <c r="C235" s="8">
        <v>5120</v>
      </c>
      <c r="D235" s="8">
        <v>3276</v>
      </c>
      <c r="E235" s="83">
        <v>64</v>
      </c>
      <c r="F235" s="8">
        <v>3506</v>
      </c>
      <c r="G235" s="83">
        <v>68.5</v>
      </c>
      <c r="H235" s="8">
        <v>2727</v>
      </c>
      <c r="I235" s="83">
        <v>53.3</v>
      </c>
      <c r="J235" s="83">
        <v>4.7</v>
      </c>
      <c r="K235" s="83">
        <v>6.4</v>
      </c>
      <c r="L235" s="83">
        <v>5.6</v>
      </c>
    </row>
    <row r="236" spans="2:12" ht="11.25">
      <c r="B236" s="8" t="s">
        <v>188</v>
      </c>
      <c r="C236" s="8">
        <v>8197</v>
      </c>
      <c r="D236" s="8">
        <v>4482</v>
      </c>
      <c r="E236" s="83">
        <v>54.7</v>
      </c>
      <c r="F236" s="8">
        <v>4976</v>
      </c>
      <c r="G236" s="83">
        <v>60.7</v>
      </c>
      <c r="H236" s="8">
        <v>3713</v>
      </c>
      <c r="I236" s="83">
        <v>45.3</v>
      </c>
      <c r="J236" s="83">
        <v>5.3</v>
      </c>
      <c r="K236" s="83">
        <v>5</v>
      </c>
      <c r="L236" s="83">
        <v>5.2</v>
      </c>
    </row>
    <row r="237" spans="2:12" ht="11.25">
      <c r="B237" s="8" t="s">
        <v>189</v>
      </c>
      <c r="C237" s="8">
        <v>12217</v>
      </c>
      <c r="D237" s="8">
        <v>6893</v>
      </c>
      <c r="E237" s="83">
        <v>56.4</v>
      </c>
      <c r="F237" s="8">
        <v>7491</v>
      </c>
      <c r="G237" s="83">
        <v>61.3</v>
      </c>
      <c r="H237" s="8">
        <v>5644</v>
      </c>
      <c r="I237" s="83">
        <v>46.2</v>
      </c>
      <c r="J237" s="83">
        <v>5.4</v>
      </c>
      <c r="K237" s="83">
        <v>5.3</v>
      </c>
      <c r="L237" s="83">
        <v>5.3</v>
      </c>
    </row>
    <row r="238" spans="2:12" ht="11.25">
      <c r="B238" s="8" t="s">
        <v>190</v>
      </c>
      <c r="C238" s="8">
        <v>1532</v>
      </c>
      <c r="D238" s="8">
        <v>897</v>
      </c>
      <c r="E238" s="83">
        <v>58.6</v>
      </c>
      <c r="F238" s="8">
        <v>1151</v>
      </c>
      <c r="G238" s="83">
        <v>75.1</v>
      </c>
      <c r="H238" s="8">
        <v>744</v>
      </c>
      <c r="I238" s="83">
        <v>48.6</v>
      </c>
      <c r="J238" s="83">
        <v>7</v>
      </c>
      <c r="K238" s="83">
        <v>8.3</v>
      </c>
      <c r="L238" s="83">
        <v>7.7</v>
      </c>
    </row>
    <row r="239" spans="2:12" ht="11.25">
      <c r="B239" s="149" t="s">
        <v>191</v>
      </c>
      <c r="C239" s="149">
        <v>6879</v>
      </c>
      <c r="D239" s="149">
        <v>3973</v>
      </c>
      <c r="E239" s="153">
        <v>57.8</v>
      </c>
      <c r="F239" s="149">
        <v>4301</v>
      </c>
      <c r="G239" s="153">
        <v>62.5</v>
      </c>
      <c r="H239" s="149">
        <v>3211</v>
      </c>
      <c r="I239" s="153">
        <v>46.7</v>
      </c>
      <c r="J239" s="153">
        <v>5.7</v>
      </c>
      <c r="K239" s="153">
        <v>5.9</v>
      </c>
      <c r="L239" s="153">
        <v>5.8</v>
      </c>
    </row>
    <row r="240" spans="2:12" s="45" customFormat="1" ht="11.25">
      <c r="B240" s="8" t="s">
        <v>2</v>
      </c>
      <c r="C240" s="8">
        <v>33945</v>
      </c>
      <c r="D240" s="8">
        <v>19521</v>
      </c>
      <c r="E240" s="83">
        <v>57.5</v>
      </c>
      <c r="F240" s="8">
        <v>21425</v>
      </c>
      <c r="G240" s="83">
        <v>63.1</v>
      </c>
      <c r="H240" s="8">
        <v>16039</v>
      </c>
      <c r="I240" s="83">
        <v>47.2</v>
      </c>
      <c r="J240" s="83">
        <v>5.4</v>
      </c>
      <c r="K240" s="83">
        <v>5.6</v>
      </c>
      <c r="L240" s="83">
        <v>5.5</v>
      </c>
    </row>
    <row r="242" spans="4:8" ht="11.25">
      <c r="D242" s="641" t="s">
        <v>192</v>
      </c>
      <c r="E242" s="641"/>
      <c r="F242" s="641"/>
      <c r="G242" s="641"/>
      <c r="H242" s="641"/>
    </row>
    <row r="244" spans="2:12" ht="11.25">
      <c r="B244" s="8" t="s">
        <v>193</v>
      </c>
      <c r="C244" s="8">
        <v>1881</v>
      </c>
      <c r="D244" s="8">
        <v>1077</v>
      </c>
      <c r="E244" s="83">
        <v>57.3</v>
      </c>
      <c r="F244" s="8">
        <v>1280</v>
      </c>
      <c r="G244" s="83">
        <v>68</v>
      </c>
      <c r="H244" s="8">
        <v>949</v>
      </c>
      <c r="I244" s="83">
        <v>50.5</v>
      </c>
      <c r="J244" s="83">
        <v>4.5</v>
      </c>
      <c r="K244" s="83">
        <v>4.8</v>
      </c>
      <c r="L244" s="83">
        <v>4.7</v>
      </c>
    </row>
    <row r="245" spans="2:12" ht="11.25">
      <c r="B245" s="8" t="s">
        <v>194</v>
      </c>
      <c r="C245" s="8">
        <v>1440</v>
      </c>
      <c r="D245" s="8">
        <v>884</v>
      </c>
      <c r="E245" s="83">
        <v>61.4</v>
      </c>
      <c r="F245" s="8">
        <v>1048</v>
      </c>
      <c r="G245" s="83">
        <v>72.8</v>
      </c>
      <c r="H245" s="8">
        <v>765</v>
      </c>
      <c r="I245" s="83">
        <v>53.1</v>
      </c>
      <c r="J245" s="83">
        <v>4</v>
      </c>
      <c r="K245" s="83">
        <v>5</v>
      </c>
      <c r="L245" s="83">
        <v>4.6</v>
      </c>
    </row>
    <row r="246" spans="2:12" ht="11.25">
      <c r="B246" s="8" t="s">
        <v>195</v>
      </c>
      <c r="C246" s="8">
        <v>15849</v>
      </c>
      <c r="D246" s="8">
        <v>8328</v>
      </c>
      <c r="E246" s="83">
        <v>52.5</v>
      </c>
      <c r="F246" s="8">
        <v>9580</v>
      </c>
      <c r="G246" s="83">
        <v>60.4</v>
      </c>
      <c r="H246" s="8">
        <v>7222</v>
      </c>
      <c r="I246" s="83">
        <v>45.6</v>
      </c>
      <c r="J246" s="83">
        <v>6.1</v>
      </c>
      <c r="K246" s="83">
        <v>4.9</v>
      </c>
      <c r="L246" s="83">
        <v>5.4</v>
      </c>
    </row>
    <row r="247" spans="2:12" ht="11.25">
      <c r="B247" s="8" t="s">
        <v>196</v>
      </c>
      <c r="C247" s="8">
        <v>28868</v>
      </c>
      <c r="D247" s="8">
        <v>14925</v>
      </c>
      <c r="E247" s="83">
        <v>51.7</v>
      </c>
      <c r="F247" s="8">
        <v>16415</v>
      </c>
      <c r="G247" s="83">
        <v>56.9</v>
      </c>
      <c r="H247" s="8">
        <v>12527</v>
      </c>
      <c r="I247" s="83">
        <v>43.4</v>
      </c>
      <c r="J247" s="83">
        <v>7.8</v>
      </c>
      <c r="K247" s="83">
        <v>6.3</v>
      </c>
      <c r="L247" s="83">
        <v>7</v>
      </c>
    </row>
    <row r="248" spans="2:12" ht="11.25">
      <c r="B248" s="33" t="s">
        <v>197</v>
      </c>
      <c r="C248" s="33">
        <v>12487</v>
      </c>
      <c r="D248" s="33">
        <v>6417</v>
      </c>
      <c r="E248" s="55">
        <v>51.4</v>
      </c>
      <c r="F248" s="33">
        <v>7382</v>
      </c>
      <c r="G248" s="55">
        <v>59.1</v>
      </c>
      <c r="H248" s="33">
        <v>5474</v>
      </c>
      <c r="I248" s="55">
        <v>43.8</v>
      </c>
      <c r="J248" s="55">
        <v>5.2</v>
      </c>
      <c r="K248" s="55">
        <v>4.3</v>
      </c>
      <c r="L248" s="55">
        <v>4.7</v>
      </c>
    </row>
    <row r="249" spans="2:12" ht="11.25">
      <c r="B249" s="149" t="s">
        <v>198</v>
      </c>
      <c r="C249" s="149">
        <v>6702</v>
      </c>
      <c r="D249" s="149">
        <v>3789</v>
      </c>
      <c r="E249" s="153">
        <v>56.5</v>
      </c>
      <c r="F249" s="149">
        <v>4109</v>
      </c>
      <c r="G249" s="153">
        <v>61.3</v>
      </c>
      <c r="H249" s="149">
        <v>3181</v>
      </c>
      <c r="I249" s="153">
        <v>47.5</v>
      </c>
      <c r="J249" s="153">
        <v>5.4</v>
      </c>
      <c r="K249" s="153">
        <v>5.5</v>
      </c>
      <c r="L249" s="153">
        <v>5.5</v>
      </c>
    </row>
    <row r="250" spans="2:12" s="45" customFormat="1" ht="11.25">
      <c r="B250" s="8" t="s">
        <v>2</v>
      </c>
      <c r="C250" s="8">
        <v>67227</v>
      </c>
      <c r="D250" s="8">
        <v>35420</v>
      </c>
      <c r="E250" s="83">
        <v>52.7</v>
      </c>
      <c r="F250" s="8">
        <v>39814</v>
      </c>
      <c r="G250" s="83">
        <v>59.2</v>
      </c>
      <c r="H250" s="8">
        <v>30118</v>
      </c>
      <c r="I250" s="83">
        <v>44.8</v>
      </c>
      <c r="J250" s="83">
        <v>6.3</v>
      </c>
      <c r="K250" s="83">
        <v>5.3</v>
      </c>
      <c r="L250" s="83">
        <v>5.7</v>
      </c>
    </row>
    <row r="252" spans="5:7" ht="11.25">
      <c r="E252" s="641" t="s">
        <v>199</v>
      </c>
      <c r="F252" s="641"/>
      <c r="G252" s="641"/>
    </row>
    <row r="254" spans="2:12" ht="11.25">
      <c r="B254" s="8" t="s">
        <v>200</v>
      </c>
      <c r="C254" s="8">
        <v>11256</v>
      </c>
      <c r="D254" s="8">
        <v>6630</v>
      </c>
      <c r="E254" s="83">
        <v>58.9</v>
      </c>
      <c r="F254" s="8">
        <v>7489</v>
      </c>
      <c r="G254" s="83">
        <v>66.5</v>
      </c>
      <c r="H254" s="8">
        <v>5439</v>
      </c>
      <c r="I254" s="83">
        <v>48.3</v>
      </c>
      <c r="J254" s="83">
        <v>15.4</v>
      </c>
      <c r="K254" s="83">
        <v>17.4</v>
      </c>
      <c r="L254" s="83">
        <v>16.5</v>
      </c>
    </row>
    <row r="255" ht="11.25">
      <c r="B255" s="8"/>
    </row>
    <row r="257" spans="3:15" s="8" customFormat="1" ht="11.25">
      <c r="C257" s="10" t="s">
        <v>216</v>
      </c>
      <c r="D257" s="10" t="s">
        <v>216</v>
      </c>
      <c r="E257" s="10" t="s">
        <v>216</v>
      </c>
      <c r="F257" s="10" t="s">
        <v>216</v>
      </c>
      <c r="G257" s="10" t="s">
        <v>216</v>
      </c>
      <c r="H257" s="10" t="s">
        <v>216</v>
      </c>
      <c r="I257" s="10" t="s">
        <v>216</v>
      </c>
      <c r="J257" s="10" t="s">
        <v>216</v>
      </c>
      <c r="K257" s="10" t="s">
        <v>216</v>
      </c>
      <c r="L257" s="10" t="s">
        <v>217</v>
      </c>
      <c r="M257" s="10"/>
      <c r="N257" s="10"/>
      <c r="O257" s="10"/>
    </row>
    <row r="258" spans="2:12" s="45" customFormat="1" ht="11.25">
      <c r="B258" s="45" t="s">
        <v>218</v>
      </c>
      <c r="C258" s="71">
        <v>526794</v>
      </c>
      <c r="D258" s="71">
        <v>309523</v>
      </c>
      <c r="E258" s="85">
        <v>58.8</v>
      </c>
      <c r="F258" s="71">
        <v>356283</v>
      </c>
      <c r="G258" s="85">
        <v>67.6</v>
      </c>
      <c r="H258" s="71">
        <v>266836</v>
      </c>
      <c r="I258" s="85">
        <v>50.7</v>
      </c>
      <c r="J258" s="85">
        <v>3.9</v>
      </c>
      <c r="K258" s="85">
        <v>4.2</v>
      </c>
      <c r="L258" s="85">
        <v>4</v>
      </c>
    </row>
    <row r="259" spans="3:12" s="45" customFormat="1" ht="11.25">
      <c r="C259" s="71"/>
      <c r="D259" s="71"/>
      <c r="E259" s="85"/>
      <c r="F259" s="71"/>
      <c r="G259" s="85"/>
      <c r="H259" s="71"/>
      <c r="I259" s="85"/>
      <c r="J259" s="85"/>
      <c r="K259" s="85"/>
      <c r="L259" s="85"/>
    </row>
    <row r="260" spans="2:12" ht="11.25">
      <c r="B260" s="578" t="s">
        <v>470</v>
      </c>
      <c r="C260" s="578"/>
      <c r="D260" s="578"/>
      <c r="E260" s="578"/>
      <c r="F260" s="578"/>
      <c r="G260" s="578"/>
      <c r="H260" s="578"/>
      <c r="I260" s="578"/>
      <c r="J260" s="578"/>
      <c r="K260" s="578"/>
      <c r="L260" s="578"/>
    </row>
    <row r="261" ht="11.25">
      <c r="E261" s="34"/>
    </row>
  </sheetData>
  <sheetProtection/>
  <mergeCells count="98">
    <mergeCell ref="B1:L1"/>
    <mergeCell ref="D3:D6"/>
    <mergeCell ref="F3:F6"/>
    <mergeCell ref="H3:H6"/>
    <mergeCell ref="I3:I6"/>
    <mergeCell ref="J3:L4"/>
    <mergeCell ref="J5:J6"/>
    <mergeCell ref="K5:K6"/>
    <mergeCell ref="L5:L6"/>
    <mergeCell ref="J35:J36"/>
    <mergeCell ref="K35:K36"/>
    <mergeCell ref="L35:L36"/>
    <mergeCell ref="E8:G8"/>
    <mergeCell ref="E15:G15"/>
    <mergeCell ref="B28:L28"/>
    <mergeCell ref="B29:L29"/>
    <mergeCell ref="E38:G38"/>
    <mergeCell ref="E46:G46"/>
    <mergeCell ref="E53:G53"/>
    <mergeCell ref="B60:L60"/>
    <mergeCell ref="B31:L31"/>
    <mergeCell ref="D33:D36"/>
    <mergeCell ref="F33:F36"/>
    <mergeCell ref="H33:H36"/>
    <mergeCell ref="I33:I36"/>
    <mergeCell ref="J33:L34"/>
    <mergeCell ref="J62:L63"/>
    <mergeCell ref="J64:J65"/>
    <mergeCell ref="K64:K65"/>
    <mergeCell ref="L64:L65"/>
    <mergeCell ref="D62:D65"/>
    <mergeCell ref="F62:F65"/>
    <mergeCell ref="H62:H65"/>
    <mergeCell ref="I62:I65"/>
    <mergeCell ref="H95:H98"/>
    <mergeCell ref="I95:I98"/>
    <mergeCell ref="E67:G67"/>
    <mergeCell ref="E77:G77"/>
    <mergeCell ref="E84:G84"/>
    <mergeCell ref="B93:L93"/>
    <mergeCell ref="E100:G100"/>
    <mergeCell ref="E106:G106"/>
    <mergeCell ref="E114:G114"/>
    <mergeCell ref="B121:L121"/>
    <mergeCell ref="J95:L96"/>
    <mergeCell ref="J97:J98"/>
    <mergeCell ref="K97:K98"/>
    <mergeCell ref="L97:L98"/>
    <mergeCell ref="D95:D98"/>
    <mergeCell ref="F95:F98"/>
    <mergeCell ref="J123:L124"/>
    <mergeCell ref="J125:J126"/>
    <mergeCell ref="K125:K126"/>
    <mergeCell ref="L125:L126"/>
    <mergeCell ref="D123:D126"/>
    <mergeCell ref="F123:F126"/>
    <mergeCell ref="H123:H126"/>
    <mergeCell ref="I123:I126"/>
    <mergeCell ref="H156:H159"/>
    <mergeCell ref="I156:I159"/>
    <mergeCell ref="E128:G128"/>
    <mergeCell ref="E136:G136"/>
    <mergeCell ref="E145:G145"/>
    <mergeCell ref="B154:L154"/>
    <mergeCell ref="E161:G161"/>
    <mergeCell ref="E169:G169"/>
    <mergeCell ref="E178:G178"/>
    <mergeCell ref="B191:L191"/>
    <mergeCell ref="J156:L157"/>
    <mergeCell ref="J158:J159"/>
    <mergeCell ref="K158:K159"/>
    <mergeCell ref="L158:L159"/>
    <mergeCell ref="D156:D159"/>
    <mergeCell ref="F156:F159"/>
    <mergeCell ref="J193:L194"/>
    <mergeCell ref="J195:J196"/>
    <mergeCell ref="K195:K196"/>
    <mergeCell ref="L195:L196"/>
    <mergeCell ref="D193:D196"/>
    <mergeCell ref="F193:F196"/>
    <mergeCell ref="H193:H196"/>
    <mergeCell ref="I193:I196"/>
    <mergeCell ref="H228:H231"/>
    <mergeCell ref="I228:I231"/>
    <mergeCell ref="E198:G198"/>
    <mergeCell ref="E205:G205"/>
    <mergeCell ref="E217:G217"/>
    <mergeCell ref="B226:L226"/>
    <mergeCell ref="B260:L260"/>
    <mergeCell ref="E233:G233"/>
    <mergeCell ref="E252:G252"/>
    <mergeCell ref="D242:H242"/>
    <mergeCell ref="J228:L229"/>
    <mergeCell ref="J230:J231"/>
    <mergeCell ref="K230:K231"/>
    <mergeCell ref="L230:L231"/>
    <mergeCell ref="D228:D231"/>
    <mergeCell ref="F228:F231"/>
  </mergeCells>
  <printOptions/>
  <pageMargins left="0.787401575" right="0.787401575" top="0.984251969" bottom="0.984251969" header="0.4921259845" footer="0.4921259845"/>
  <pageSetup horizontalDpi="600" verticalDpi="600" orientation="landscape" paperSize="9" scale="95" r:id="rId1"/>
  <rowBreaks count="5" manualBreakCount="5">
    <brk id="30" max="11" man="1"/>
    <brk id="59" max="11" man="1"/>
    <brk id="92" max="11" man="1"/>
    <brk id="120" max="11" man="1"/>
    <brk id="153" max="11" man="1"/>
  </rowBreaks>
  <colBreaks count="1" manualBreakCount="1">
    <brk id="12" max="65535" man="1"/>
  </colBreaks>
</worksheet>
</file>

<file path=xl/worksheets/sheet22.xml><?xml version="1.0" encoding="utf-8"?>
<worksheet xmlns="http://schemas.openxmlformats.org/spreadsheetml/2006/main" xmlns:r="http://schemas.openxmlformats.org/officeDocument/2006/relationships">
  <dimension ref="A1:AB125"/>
  <sheetViews>
    <sheetView zoomScalePageLayoutView="0" workbookViewId="0" topLeftCell="A1">
      <selection activeCell="A1" sqref="A1:O1"/>
    </sheetView>
  </sheetViews>
  <sheetFormatPr defaultColWidth="9.00390625" defaultRowHeight="12.75"/>
  <cols>
    <col min="1" max="1" width="17.00390625" style="11" customWidth="1"/>
    <col min="2" max="16384" width="9.00390625" style="11" customWidth="1"/>
  </cols>
  <sheetData>
    <row r="1" spans="1:15" ht="11.25">
      <c r="A1" s="483" t="s">
        <v>460</v>
      </c>
      <c r="B1" s="483"/>
      <c r="C1" s="483"/>
      <c r="D1" s="483"/>
      <c r="E1" s="483"/>
      <c r="F1" s="483"/>
      <c r="G1" s="483"/>
      <c r="H1" s="483"/>
      <c r="I1" s="483"/>
      <c r="J1" s="483"/>
      <c r="K1" s="483"/>
      <c r="L1" s="483"/>
      <c r="M1" s="483"/>
      <c r="N1" s="483"/>
      <c r="O1" s="483"/>
    </row>
    <row r="2" spans="1:15" ht="11.25">
      <c r="A2" s="30"/>
      <c r="B2" s="30"/>
      <c r="C2" s="30"/>
      <c r="D2" s="30"/>
      <c r="E2" s="30"/>
      <c r="F2" s="30"/>
      <c r="G2" s="30"/>
      <c r="H2" s="30"/>
      <c r="I2" s="30"/>
      <c r="J2" s="30"/>
      <c r="K2" s="30"/>
      <c r="L2" s="30"/>
      <c r="M2" s="30"/>
      <c r="N2" s="30"/>
      <c r="O2" s="30"/>
    </row>
    <row r="3" spans="1:15" ht="12.75" customHeight="1">
      <c r="A3" s="627" t="s">
        <v>48</v>
      </c>
      <c r="B3" s="627"/>
      <c r="C3" s="627"/>
      <c r="D3" s="627"/>
      <c r="E3" s="627"/>
      <c r="F3" s="627"/>
      <c r="G3" s="627"/>
      <c r="H3" s="627"/>
      <c r="I3" s="627"/>
      <c r="J3" s="627"/>
      <c r="K3" s="627"/>
      <c r="L3" s="627"/>
      <c r="M3" s="627"/>
      <c r="N3" s="627"/>
      <c r="O3" s="627"/>
    </row>
    <row r="4" spans="1:15" ht="11.25">
      <c r="A4" s="30"/>
      <c r="B4" s="30"/>
      <c r="C4" s="30"/>
      <c r="D4" s="30"/>
      <c r="E4" s="30"/>
      <c r="F4" s="30"/>
      <c r="G4" s="30"/>
      <c r="H4" s="30"/>
      <c r="I4" s="30"/>
      <c r="J4" s="30"/>
      <c r="K4" s="30"/>
      <c r="L4" s="30"/>
      <c r="M4" s="30"/>
      <c r="N4" s="30"/>
      <c r="O4" s="30"/>
    </row>
    <row r="5" spans="1:15" ht="11.25">
      <c r="A5" s="378"/>
      <c r="B5" s="378"/>
      <c r="C5" s="378"/>
      <c r="D5" s="378" t="s">
        <v>220</v>
      </c>
      <c r="E5" s="378"/>
      <c r="F5" s="378"/>
      <c r="G5" s="378"/>
      <c r="H5" s="378"/>
      <c r="I5" s="378"/>
      <c r="J5" s="378"/>
      <c r="K5" s="378"/>
      <c r="L5" s="378"/>
      <c r="M5" s="378"/>
      <c r="N5" s="378"/>
      <c r="O5" s="378"/>
    </row>
    <row r="6" spans="1:15" ht="11.25">
      <c r="A6" s="379" t="s">
        <v>219</v>
      </c>
      <c r="B6" s="657" t="s">
        <v>50</v>
      </c>
      <c r="C6" s="379" t="s">
        <v>220</v>
      </c>
      <c r="D6" s="379" t="s">
        <v>289</v>
      </c>
      <c r="E6" s="657" t="s">
        <v>53</v>
      </c>
      <c r="F6" s="657" t="s">
        <v>54</v>
      </c>
      <c r="G6" s="657" t="s">
        <v>55</v>
      </c>
      <c r="H6" s="362" t="s">
        <v>290</v>
      </c>
      <c r="I6" s="362" t="s">
        <v>290</v>
      </c>
      <c r="J6" s="657" t="s">
        <v>56</v>
      </c>
      <c r="K6" s="657" t="s">
        <v>57</v>
      </c>
      <c r="L6" s="617" t="s">
        <v>294</v>
      </c>
      <c r="M6" s="657" t="s">
        <v>58</v>
      </c>
      <c r="N6" s="657" t="s">
        <v>59</v>
      </c>
      <c r="O6" s="657" t="s">
        <v>5</v>
      </c>
    </row>
    <row r="7" spans="1:15" ht="11.25">
      <c r="A7" s="379" t="s">
        <v>221</v>
      </c>
      <c r="B7" s="657"/>
      <c r="C7" s="379" t="s">
        <v>60</v>
      </c>
      <c r="D7" s="380" t="s">
        <v>288</v>
      </c>
      <c r="E7" s="658"/>
      <c r="F7" s="658"/>
      <c r="G7" s="658"/>
      <c r="H7" s="362" t="s">
        <v>291</v>
      </c>
      <c r="I7" s="362" t="s">
        <v>293</v>
      </c>
      <c r="J7" s="657" t="s">
        <v>56</v>
      </c>
      <c r="K7" s="657" t="s">
        <v>57</v>
      </c>
      <c r="L7" s="617"/>
      <c r="M7" s="657" t="s">
        <v>58</v>
      </c>
      <c r="N7" s="657" t="s">
        <v>59</v>
      </c>
      <c r="O7" s="657" t="s">
        <v>5</v>
      </c>
    </row>
    <row r="8" spans="1:15" ht="11.25">
      <c r="A8" s="393"/>
      <c r="B8" s="393"/>
      <c r="C8" s="393"/>
      <c r="D8" s="394"/>
      <c r="E8" s="393"/>
      <c r="F8" s="393"/>
      <c r="G8" s="393"/>
      <c r="H8" s="395" t="s">
        <v>292</v>
      </c>
      <c r="I8" s="395"/>
      <c r="J8" s="393"/>
      <c r="K8" s="393"/>
      <c r="L8" s="393"/>
      <c r="M8" s="393"/>
      <c r="N8" s="393"/>
      <c r="O8" s="393"/>
    </row>
    <row r="9" spans="1:15" ht="11.25">
      <c r="A9" s="384" t="s">
        <v>223</v>
      </c>
      <c r="B9" s="385">
        <v>40</v>
      </c>
      <c r="C9" s="385">
        <v>0</v>
      </c>
      <c r="D9" s="385">
        <v>0</v>
      </c>
      <c r="E9" s="385">
        <v>0</v>
      </c>
      <c r="F9" s="385">
        <v>0</v>
      </c>
      <c r="G9" s="385">
        <v>0</v>
      </c>
      <c r="H9" s="385">
        <v>0</v>
      </c>
      <c r="I9" s="385">
        <v>1</v>
      </c>
      <c r="J9" s="385">
        <v>0</v>
      </c>
      <c r="K9" s="385">
        <v>0</v>
      </c>
      <c r="L9" s="385">
        <v>0</v>
      </c>
      <c r="M9" s="385">
        <v>0</v>
      </c>
      <c r="N9" s="385">
        <v>41</v>
      </c>
      <c r="O9" s="386">
        <v>0.007782928431227387</v>
      </c>
    </row>
    <row r="10" spans="1:15" ht="11.25">
      <c r="A10" s="384" t="s">
        <v>224</v>
      </c>
      <c r="B10" s="385">
        <v>11820</v>
      </c>
      <c r="C10" s="385">
        <v>791</v>
      </c>
      <c r="D10" s="385">
        <v>9694</v>
      </c>
      <c r="E10" s="385">
        <v>143</v>
      </c>
      <c r="F10" s="385">
        <v>183</v>
      </c>
      <c r="G10" s="385">
        <v>108</v>
      </c>
      <c r="H10" s="385">
        <v>145</v>
      </c>
      <c r="I10" s="385">
        <v>165</v>
      </c>
      <c r="J10" s="385">
        <v>97</v>
      </c>
      <c r="K10" s="385">
        <v>41</v>
      </c>
      <c r="L10" s="385">
        <v>60</v>
      </c>
      <c r="M10" s="385">
        <v>89</v>
      </c>
      <c r="N10" s="385">
        <v>23336</v>
      </c>
      <c r="O10" s="386">
        <v>4.429815070027373</v>
      </c>
    </row>
    <row r="11" spans="1:15" ht="11.25">
      <c r="A11" s="384" t="s">
        <v>225</v>
      </c>
      <c r="B11" s="385">
        <v>20301</v>
      </c>
      <c r="C11" s="385">
        <v>1267</v>
      </c>
      <c r="D11" s="385">
        <v>7115</v>
      </c>
      <c r="E11" s="385">
        <v>225</v>
      </c>
      <c r="F11" s="385">
        <v>17</v>
      </c>
      <c r="G11" s="385">
        <v>0</v>
      </c>
      <c r="H11" s="385">
        <v>299</v>
      </c>
      <c r="I11" s="385">
        <v>254</v>
      </c>
      <c r="J11" s="385">
        <v>95</v>
      </c>
      <c r="K11" s="385">
        <v>61</v>
      </c>
      <c r="L11" s="385">
        <v>55</v>
      </c>
      <c r="M11" s="385">
        <v>132</v>
      </c>
      <c r="N11" s="385">
        <v>29821</v>
      </c>
      <c r="O11" s="386">
        <v>5.66084655482029</v>
      </c>
    </row>
    <row r="12" spans="1:15" ht="11.25">
      <c r="A12" s="384" t="s">
        <v>226</v>
      </c>
      <c r="B12" s="385">
        <v>22696</v>
      </c>
      <c r="C12" s="385">
        <v>1667</v>
      </c>
      <c r="D12" s="385">
        <v>5098</v>
      </c>
      <c r="E12" s="385">
        <v>268</v>
      </c>
      <c r="F12" s="385">
        <v>12</v>
      </c>
      <c r="G12" s="385">
        <v>2</v>
      </c>
      <c r="H12" s="385">
        <v>318</v>
      </c>
      <c r="I12" s="385">
        <v>339</v>
      </c>
      <c r="J12" s="385">
        <v>94</v>
      </c>
      <c r="K12" s="385">
        <v>74</v>
      </c>
      <c r="L12" s="385">
        <v>73</v>
      </c>
      <c r="M12" s="385">
        <v>142</v>
      </c>
      <c r="N12" s="385">
        <v>30783</v>
      </c>
      <c r="O12" s="386">
        <v>5.843460631670065</v>
      </c>
    </row>
    <row r="13" spans="1:15" ht="11.25">
      <c r="A13" s="384" t="s">
        <v>227</v>
      </c>
      <c r="B13" s="385">
        <v>9943</v>
      </c>
      <c r="C13" s="385">
        <v>621</v>
      </c>
      <c r="D13" s="385">
        <v>2455</v>
      </c>
      <c r="E13" s="385">
        <v>178</v>
      </c>
      <c r="F13" s="385">
        <v>13</v>
      </c>
      <c r="G13" s="385">
        <v>3</v>
      </c>
      <c r="H13" s="385">
        <v>168</v>
      </c>
      <c r="I13" s="385">
        <v>184</v>
      </c>
      <c r="J13" s="385">
        <v>45</v>
      </c>
      <c r="K13" s="385">
        <v>35</v>
      </c>
      <c r="L13" s="385">
        <v>38</v>
      </c>
      <c r="M13" s="385">
        <v>97</v>
      </c>
      <c r="N13" s="385">
        <v>13780</v>
      </c>
      <c r="O13" s="386">
        <v>2.6158232629832536</v>
      </c>
    </row>
    <row r="14" spans="1:15" ht="11.25">
      <c r="A14" s="384" t="s">
        <v>228</v>
      </c>
      <c r="B14" s="385">
        <v>10032</v>
      </c>
      <c r="C14" s="385">
        <v>630</v>
      </c>
      <c r="D14" s="385">
        <v>2154</v>
      </c>
      <c r="E14" s="385">
        <v>165</v>
      </c>
      <c r="F14" s="385">
        <v>7</v>
      </c>
      <c r="G14" s="385">
        <v>2</v>
      </c>
      <c r="H14" s="385">
        <v>187</v>
      </c>
      <c r="I14" s="385">
        <v>197</v>
      </c>
      <c r="J14" s="385">
        <v>109</v>
      </c>
      <c r="K14" s="385">
        <v>45</v>
      </c>
      <c r="L14" s="385">
        <v>33</v>
      </c>
      <c r="M14" s="385">
        <v>102</v>
      </c>
      <c r="N14" s="385">
        <v>13663</v>
      </c>
      <c r="O14" s="386">
        <v>2.5936134428258484</v>
      </c>
    </row>
    <row r="15" spans="1:15" ht="11.25">
      <c r="A15" s="384" t="s">
        <v>229</v>
      </c>
      <c r="B15" s="385">
        <v>10319</v>
      </c>
      <c r="C15" s="385">
        <v>645</v>
      </c>
      <c r="D15" s="385">
        <v>2199</v>
      </c>
      <c r="E15" s="385">
        <v>166</v>
      </c>
      <c r="F15" s="385">
        <v>16</v>
      </c>
      <c r="G15" s="385">
        <v>0</v>
      </c>
      <c r="H15" s="385">
        <v>229</v>
      </c>
      <c r="I15" s="385">
        <v>223</v>
      </c>
      <c r="J15" s="385">
        <v>13</v>
      </c>
      <c r="K15" s="385">
        <v>50</v>
      </c>
      <c r="L15" s="385">
        <v>28</v>
      </c>
      <c r="M15" s="385">
        <v>141</v>
      </c>
      <c r="N15" s="385">
        <v>14029</v>
      </c>
      <c r="O15" s="386">
        <v>2.6630903161387565</v>
      </c>
    </row>
    <row r="16" spans="1:15" ht="11.25">
      <c r="A16" s="384" t="s">
        <v>230</v>
      </c>
      <c r="B16" s="385">
        <v>10320</v>
      </c>
      <c r="C16" s="385">
        <v>682</v>
      </c>
      <c r="D16" s="385">
        <v>2280</v>
      </c>
      <c r="E16" s="385">
        <v>213</v>
      </c>
      <c r="F16" s="385">
        <v>8</v>
      </c>
      <c r="G16" s="385">
        <v>2</v>
      </c>
      <c r="H16" s="385">
        <v>247</v>
      </c>
      <c r="I16" s="385">
        <v>230</v>
      </c>
      <c r="J16" s="385">
        <v>9</v>
      </c>
      <c r="K16" s="385">
        <v>40</v>
      </c>
      <c r="L16" s="385">
        <v>34</v>
      </c>
      <c r="M16" s="385">
        <v>133</v>
      </c>
      <c r="N16" s="385">
        <v>14198</v>
      </c>
      <c r="O16" s="386">
        <v>2.69517116747723</v>
      </c>
    </row>
    <row r="17" spans="1:15" ht="11.25">
      <c r="A17" s="384" t="s">
        <v>231</v>
      </c>
      <c r="B17" s="385">
        <v>10052</v>
      </c>
      <c r="C17" s="385">
        <v>656</v>
      </c>
      <c r="D17" s="385">
        <v>4537</v>
      </c>
      <c r="E17" s="385">
        <v>278</v>
      </c>
      <c r="F17" s="385">
        <v>11</v>
      </c>
      <c r="G17" s="385">
        <v>2</v>
      </c>
      <c r="H17" s="385">
        <v>206</v>
      </c>
      <c r="I17" s="385">
        <v>223</v>
      </c>
      <c r="J17" s="385">
        <v>4</v>
      </c>
      <c r="K17" s="385">
        <v>39</v>
      </c>
      <c r="L17" s="385">
        <v>30</v>
      </c>
      <c r="M17" s="385">
        <v>125</v>
      </c>
      <c r="N17" s="385">
        <v>16163</v>
      </c>
      <c r="O17" s="386">
        <v>3.068182249608006</v>
      </c>
    </row>
    <row r="18" spans="1:15" ht="11.25">
      <c r="A18" s="384" t="s">
        <v>232</v>
      </c>
      <c r="B18" s="385">
        <v>9794</v>
      </c>
      <c r="C18" s="385">
        <v>632</v>
      </c>
      <c r="D18" s="385">
        <v>1221</v>
      </c>
      <c r="E18" s="385">
        <v>289</v>
      </c>
      <c r="F18" s="385">
        <v>8</v>
      </c>
      <c r="G18" s="385">
        <v>0</v>
      </c>
      <c r="H18" s="385">
        <v>259</v>
      </c>
      <c r="I18" s="385">
        <v>224</v>
      </c>
      <c r="J18" s="385">
        <v>6</v>
      </c>
      <c r="K18" s="385">
        <v>107</v>
      </c>
      <c r="L18" s="385">
        <v>29</v>
      </c>
      <c r="M18" s="385">
        <v>137</v>
      </c>
      <c r="N18" s="385">
        <v>12706</v>
      </c>
      <c r="O18" s="386">
        <v>2.4119485035896386</v>
      </c>
    </row>
    <row r="19" spans="1:15" ht="11.25">
      <c r="A19" s="384" t="s">
        <v>233</v>
      </c>
      <c r="B19" s="385">
        <v>9771</v>
      </c>
      <c r="C19" s="385">
        <v>618</v>
      </c>
      <c r="D19" s="385">
        <v>1357</v>
      </c>
      <c r="E19" s="385">
        <v>311</v>
      </c>
      <c r="F19" s="385">
        <v>10</v>
      </c>
      <c r="G19" s="385">
        <v>2</v>
      </c>
      <c r="H19" s="385">
        <v>262</v>
      </c>
      <c r="I19" s="385">
        <v>212</v>
      </c>
      <c r="J19" s="385">
        <v>8</v>
      </c>
      <c r="K19" s="385">
        <v>49</v>
      </c>
      <c r="L19" s="385">
        <v>32</v>
      </c>
      <c r="M19" s="385">
        <v>148</v>
      </c>
      <c r="N19" s="385">
        <v>12780</v>
      </c>
      <c r="O19" s="386">
        <v>2.42599574027039</v>
      </c>
    </row>
    <row r="20" spans="1:15" ht="11.25">
      <c r="A20" s="384" t="s">
        <v>234</v>
      </c>
      <c r="B20" s="385">
        <v>9490</v>
      </c>
      <c r="C20" s="385">
        <v>623</v>
      </c>
      <c r="D20" s="385">
        <v>1164</v>
      </c>
      <c r="E20" s="385">
        <v>368</v>
      </c>
      <c r="F20" s="385">
        <v>4</v>
      </c>
      <c r="G20" s="385">
        <v>0</v>
      </c>
      <c r="H20" s="385">
        <v>279</v>
      </c>
      <c r="I20" s="385">
        <v>246</v>
      </c>
      <c r="J20" s="385">
        <v>9</v>
      </c>
      <c r="K20" s="385">
        <v>43</v>
      </c>
      <c r="L20" s="385">
        <v>23</v>
      </c>
      <c r="M20" s="385">
        <v>141</v>
      </c>
      <c r="N20" s="385">
        <v>12390</v>
      </c>
      <c r="O20" s="386">
        <v>2.3519630064123738</v>
      </c>
    </row>
    <row r="21" spans="1:15" ht="11.25">
      <c r="A21" s="384" t="s">
        <v>235</v>
      </c>
      <c r="B21" s="385">
        <v>9550</v>
      </c>
      <c r="C21" s="385">
        <v>571</v>
      </c>
      <c r="D21" s="385">
        <v>1113</v>
      </c>
      <c r="E21" s="385">
        <v>316</v>
      </c>
      <c r="F21" s="385">
        <v>6</v>
      </c>
      <c r="G21" s="385">
        <v>0</v>
      </c>
      <c r="H21" s="385">
        <v>267</v>
      </c>
      <c r="I21" s="385">
        <v>244</v>
      </c>
      <c r="J21" s="385">
        <v>6</v>
      </c>
      <c r="K21" s="385">
        <v>54</v>
      </c>
      <c r="L21" s="385">
        <v>24</v>
      </c>
      <c r="M21" s="385">
        <v>149</v>
      </c>
      <c r="N21" s="385">
        <v>12300</v>
      </c>
      <c r="O21" s="386">
        <v>2.334878529368216</v>
      </c>
    </row>
    <row r="22" spans="1:15" ht="11.25">
      <c r="A22" s="384" t="s">
        <v>236</v>
      </c>
      <c r="B22" s="385">
        <v>9352</v>
      </c>
      <c r="C22" s="385">
        <v>595</v>
      </c>
      <c r="D22" s="385">
        <v>1452</v>
      </c>
      <c r="E22" s="385">
        <v>467</v>
      </c>
      <c r="F22" s="385">
        <v>3</v>
      </c>
      <c r="G22" s="385">
        <v>1</v>
      </c>
      <c r="H22" s="385">
        <v>272</v>
      </c>
      <c r="I22" s="385">
        <v>250</v>
      </c>
      <c r="J22" s="385">
        <v>6</v>
      </c>
      <c r="K22" s="385">
        <v>67</v>
      </c>
      <c r="L22" s="385">
        <v>19</v>
      </c>
      <c r="M22" s="385">
        <v>182</v>
      </c>
      <c r="N22" s="385">
        <v>12666</v>
      </c>
      <c r="O22" s="386">
        <v>2.404355402681124</v>
      </c>
    </row>
    <row r="23" spans="1:15" ht="11.25">
      <c r="A23" s="384" t="s">
        <v>237</v>
      </c>
      <c r="B23" s="385">
        <v>9263</v>
      </c>
      <c r="C23" s="385">
        <v>581</v>
      </c>
      <c r="D23" s="385">
        <v>1038</v>
      </c>
      <c r="E23" s="385">
        <v>548</v>
      </c>
      <c r="F23" s="385">
        <v>5</v>
      </c>
      <c r="G23" s="385">
        <v>3</v>
      </c>
      <c r="H23" s="385">
        <v>264</v>
      </c>
      <c r="I23" s="385">
        <v>223</v>
      </c>
      <c r="J23" s="385">
        <v>5</v>
      </c>
      <c r="K23" s="385">
        <v>19</v>
      </c>
      <c r="L23" s="385">
        <v>18</v>
      </c>
      <c r="M23" s="385">
        <v>209</v>
      </c>
      <c r="N23" s="385">
        <v>12176</v>
      </c>
      <c r="O23" s="386">
        <v>2.311339916551821</v>
      </c>
    </row>
    <row r="24" spans="1:15" ht="11.25">
      <c r="A24" s="384" t="s">
        <v>238</v>
      </c>
      <c r="B24" s="385">
        <v>9219</v>
      </c>
      <c r="C24" s="385">
        <v>598</v>
      </c>
      <c r="D24" s="385">
        <v>1053</v>
      </c>
      <c r="E24" s="385">
        <v>640</v>
      </c>
      <c r="F24" s="385">
        <v>8</v>
      </c>
      <c r="G24" s="385">
        <v>0</v>
      </c>
      <c r="H24" s="385">
        <v>289</v>
      </c>
      <c r="I24" s="385">
        <v>276</v>
      </c>
      <c r="J24" s="385">
        <v>7</v>
      </c>
      <c r="K24" s="385">
        <v>37</v>
      </c>
      <c r="L24" s="385">
        <v>15</v>
      </c>
      <c r="M24" s="385">
        <v>247</v>
      </c>
      <c r="N24" s="385">
        <v>12389</v>
      </c>
      <c r="O24" s="386">
        <v>2.351773178889661</v>
      </c>
    </row>
    <row r="25" spans="1:15" ht="11.25">
      <c r="A25" s="384" t="s">
        <v>239</v>
      </c>
      <c r="B25" s="385">
        <v>9143</v>
      </c>
      <c r="C25" s="385">
        <v>615</v>
      </c>
      <c r="D25" s="385">
        <v>883</v>
      </c>
      <c r="E25" s="385">
        <v>722</v>
      </c>
      <c r="F25" s="385">
        <v>2</v>
      </c>
      <c r="G25" s="385">
        <v>1</v>
      </c>
      <c r="H25" s="385">
        <v>301</v>
      </c>
      <c r="I25" s="385">
        <v>268</v>
      </c>
      <c r="J25" s="385">
        <v>5</v>
      </c>
      <c r="K25" s="385">
        <v>25</v>
      </c>
      <c r="L25" s="385">
        <v>18</v>
      </c>
      <c r="M25" s="385">
        <v>248</v>
      </c>
      <c r="N25" s="385">
        <v>12231</v>
      </c>
      <c r="O25" s="386">
        <v>2.3217804303010285</v>
      </c>
    </row>
    <row r="26" spans="1:15" ht="11.25">
      <c r="A26" s="384" t="s">
        <v>240</v>
      </c>
      <c r="B26" s="385">
        <v>9328</v>
      </c>
      <c r="C26" s="385">
        <v>623</v>
      </c>
      <c r="D26" s="385">
        <v>797</v>
      </c>
      <c r="E26" s="385">
        <v>808</v>
      </c>
      <c r="F26" s="385">
        <v>5</v>
      </c>
      <c r="G26" s="385">
        <v>3</v>
      </c>
      <c r="H26" s="385">
        <v>326</v>
      </c>
      <c r="I26" s="385">
        <v>250</v>
      </c>
      <c r="J26" s="385">
        <v>4</v>
      </c>
      <c r="K26" s="385">
        <v>32</v>
      </c>
      <c r="L26" s="385">
        <v>17</v>
      </c>
      <c r="M26" s="385">
        <v>355</v>
      </c>
      <c r="N26" s="385">
        <v>12548</v>
      </c>
      <c r="O26" s="386">
        <v>2.381955755001006</v>
      </c>
    </row>
    <row r="27" spans="1:15" ht="11.25">
      <c r="A27" s="384" t="s">
        <v>241</v>
      </c>
      <c r="B27" s="385">
        <v>9113</v>
      </c>
      <c r="C27" s="385">
        <v>594</v>
      </c>
      <c r="D27" s="385">
        <v>745</v>
      </c>
      <c r="E27" s="385">
        <v>997</v>
      </c>
      <c r="F27" s="385">
        <v>1</v>
      </c>
      <c r="G27" s="385">
        <v>0</v>
      </c>
      <c r="H27" s="385">
        <v>357</v>
      </c>
      <c r="I27" s="385">
        <v>287</v>
      </c>
      <c r="J27" s="385">
        <v>3</v>
      </c>
      <c r="K27" s="385">
        <v>18</v>
      </c>
      <c r="L27" s="385">
        <v>13</v>
      </c>
      <c r="M27" s="385">
        <v>416</v>
      </c>
      <c r="N27" s="385">
        <v>12544</v>
      </c>
      <c r="O27" s="386">
        <v>2.3811964449101546</v>
      </c>
    </row>
    <row r="28" spans="1:15" ht="11.25">
      <c r="A28" s="384" t="s">
        <v>242</v>
      </c>
      <c r="B28" s="385">
        <v>8741</v>
      </c>
      <c r="C28" s="385">
        <v>601</v>
      </c>
      <c r="D28" s="385">
        <v>730</v>
      </c>
      <c r="E28" s="385">
        <v>1695</v>
      </c>
      <c r="F28" s="385">
        <v>5</v>
      </c>
      <c r="G28" s="385">
        <v>0</v>
      </c>
      <c r="H28" s="385">
        <v>371</v>
      </c>
      <c r="I28" s="385">
        <v>351</v>
      </c>
      <c r="J28" s="385">
        <v>0</v>
      </c>
      <c r="K28" s="385">
        <v>35</v>
      </c>
      <c r="L28" s="385">
        <v>19</v>
      </c>
      <c r="M28" s="385">
        <v>4661</v>
      </c>
      <c r="N28" s="385">
        <v>17209</v>
      </c>
      <c r="O28" s="386">
        <v>3.266741838365661</v>
      </c>
    </row>
    <row r="29" spans="1:15" ht="11.25">
      <c r="A29" s="384" t="s">
        <v>243</v>
      </c>
      <c r="B29" s="385">
        <v>10003</v>
      </c>
      <c r="C29" s="385">
        <v>708</v>
      </c>
      <c r="D29" s="385">
        <v>1037</v>
      </c>
      <c r="E29" s="385">
        <v>4392</v>
      </c>
      <c r="F29" s="385">
        <v>5</v>
      </c>
      <c r="G29" s="385">
        <v>2</v>
      </c>
      <c r="H29" s="385">
        <v>638</v>
      </c>
      <c r="I29" s="385">
        <v>353</v>
      </c>
      <c r="J29" s="385">
        <v>5</v>
      </c>
      <c r="K29" s="385">
        <v>29</v>
      </c>
      <c r="L29" s="385">
        <v>9</v>
      </c>
      <c r="M29" s="385">
        <v>212</v>
      </c>
      <c r="N29" s="385">
        <v>17393</v>
      </c>
      <c r="O29" s="386">
        <v>3.301670102544828</v>
      </c>
    </row>
    <row r="30" spans="1:15" ht="11.25">
      <c r="A30" s="384" t="s">
        <v>244</v>
      </c>
      <c r="B30" s="385">
        <v>8196</v>
      </c>
      <c r="C30" s="385">
        <v>543</v>
      </c>
      <c r="D30" s="385">
        <v>503</v>
      </c>
      <c r="E30" s="385">
        <v>1497</v>
      </c>
      <c r="F30" s="385">
        <v>2</v>
      </c>
      <c r="G30" s="385">
        <v>1</v>
      </c>
      <c r="H30" s="385">
        <v>303</v>
      </c>
      <c r="I30" s="385">
        <v>488</v>
      </c>
      <c r="J30" s="385">
        <v>5</v>
      </c>
      <c r="K30" s="385">
        <v>23</v>
      </c>
      <c r="L30" s="385">
        <v>14</v>
      </c>
      <c r="M30" s="385">
        <v>166</v>
      </c>
      <c r="N30" s="385">
        <v>11741</v>
      </c>
      <c r="O30" s="386">
        <v>2.2287649441717257</v>
      </c>
    </row>
    <row r="31" spans="1:15" ht="11.25">
      <c r="A31" s="384" t="s">
        <v>263</v>
      </c>
      <c r="B31" s="385">
        <v>12731</v>
      </c>
      <c r="C31" s="385">
        <v>810</v>
      </c>
      <c r="D31" s="385">
        <v>711</v>
      </c>
      <c r="E31" s="385">
        <v>3266</v>
      </c>
      <c r="F31" s="385">
        <v>1</v>
      </c>
      <c r="G31" s="385">
        <v>2</v>
      </c>
      <c r="H31" s="385">
        <v>462</v>
      </c>
      <c r="I31" s="385">
        <v>760</v>
      </c>
      <c r="J31" s="385">
        <v>6</v>
      </c>
      <c r="K31" s="385">
        <v>31</v>
      </c>
      <c r="L31" s="385">
        <v>13</v>
      </c>
      <c r="M31" s="385">
        <v>172</v>
      </c>
      <c r="N31" s="385">
        <v>18965</v>
      </c>
      <c r="O31" s="386">
        <v>3.6000789682494485</v>
      </c>
    </row>
    <row r="32" spans="1:15" ht="11.25">
      <c r="A32" s="384" t="s">
        <v>277</v>
      </c>
      <c r="B32" s="385">
        <v>15566</v>
      </c>
      <c r="C32" s="385">
        <v>1077</v>
      </c>
      <c r="D32" s="385">
        <v>719</v>
      </c>
      <c r="E32" s="385">
        <v>6596</v>
      </c>
      <c r="F32" s="385">
        <v>3</v>
      </c>
      <c r="G32" s="385">
        <v>4</v>
      </c>
      <c r="H32" s="385">
        <v>3861</v>
      </c>
      <c r="I32" s="385">
        <v>638</v>
      </c>
      <c r="J32" s="385">
        <v>4</v>
      </c>
      <c r="K32" s="385">
        <v>30</v>
      </c>
      <c r="L32" s="385">
        <v>16</v>
      </c>
      <c r="M32" s="385">
        <v>95</v>
      </c>
      <c r="N32" s="385">
        <v>28609</v>
      </c>
      <c r="O32" s="386">
        <v>5.430775597292301</v>
      </c>
    </row>
    <row r="33" spans="1:15" ht="11.25">
      <c r="A33" s="394" t="s">
        <v>286</v>
      </c>
      <c r="B33" s="399">
        <v>95846</v>
      </c>
      <c r="C33" s="399">
        <v>7610</v>
      </c>
      <c r="D33" s="399">
        <v>4085</v>
      </c>
      <c r="E33" s="399">
        <v>42947</v>
      </c>
      <c r="F33" s="399">
        <v>15</v>
      </c>
      <c r="G33" s="399">
        <v>6</v>
      </c>
      <c r="H33" s="399">
        <v>0</v>
      </c>
      <c r="I33" s="399">
        <v>1090</v>
      </c>
      <c r="J33" s="399">
        <v>22</v>
      </c>
      <c r="K33" s="399">
        <v>203</v>
      </c>
      <c r="L33" s="399">
        <v>85</v>
      </c>
      <c r="M33" s="399">
        <v>424</v>
      </c>
      <c r="N33" s="399">
        <v>152333</v>
      </c>
      <c r="O33" s="400">
        <v>28.916996017418573</v>
      </c>
    </row>
    <row r="34" spans="1:15" s="87" customFormat="1" ht="18.75" customHeight="1">
      <c r="A34" s="396" t="s">
        <v>2</v>
      </c>
      <c r="B34" s="397">
        <v>350629</v>
      </c>
      <c r="C34" s="397">
        <v>24358</v>
      </c>
      <c r="D34" s="397">
        <v>54140</v>
      </c>
      <c r="E34" s="397">
        <v>67495</v>
      </c>
      <c r="F34" s="397">
        <v>350</v>
      </c>
      <c r="G34" s="397">
        <v>144</v>
      </c>
      <c r="H34" s="397">
        <v>10310</v>
      </c>
      <c r="I34" s="397">
        <v>7976</v>
      </c>
      <c r="J34" s="397">
        <v>567</v>
      </c>
      <c r="K34" s="397">
        <v>1187</v>
      </c>
      <c r="L34" s="397">
        <v>715</v>
      </c>
      <c r="M34" s="397">
        <v>8923</v>
      </c>
      <c r="N34" s="397">
        <v>526794</v>
      </c>
      <c r="O34" s="398">
        <v>100</v>
      </c>
    </row>
    <row r="35" spans="1:15" s="88" customFormat="1" ht="31.5" customHeight="1">
      <c r="A35" s="387" t="s">
        <v>245</v>
      </c>
      <c r="B35" s="388">
        <v>687.9937419599588</v>
      </c>
      <c r="C35" s="388">
        <v>710.0444617784711</v>
      </c>
      <c r="D35" s="388">
        <v>400.58507572958996</v>
      </c>
      <c r="E35" s="388">
        <v>1000.0444032891326</v>
      </c>
      <c r="F35" s="388">
        <v>264.63428571428574</v>
      </c>
      <c r="G35" s="388">
        <v>206.73611111111111</v>
      </c>
      <c r="H35" s="388">
        <v>777.8418040737148</v>
      </c>
      <c r="I35" s="388">
        <v>721.2779937304075</v>
      </c>
      <c r="J35" s="388">
        <v>295.19223985890653</v>
      </c>
      <c r="K35" s="388">
        <v>606.9224936815501</v>
      </c>
      <c r="L35" s="388">
        <v>509.74685314685314</v>
      </c>
      <c r="M35" s="388">
        <v>769.0385520564832</v>
      </c>
      <c r="N35" s="388">
        <v>701.8327337480755</v>
      </c>
      <c r="O35" s="389" t="s">
        <v>246</v>
      </c>
    </row>
    <row r="36" spans="1:28" s="87" customFormat="1" ht="31.5" customHeight="1">
      <c r="A36" s="390" t="s">
        <v>247</v>
      </c>
      <c r="B36" s="391">
        <v>740</v>
      </c>
      <c r="C36" s="391">
        <v>780</v>
      </c>
      <c r="D36" s="391">
        <v>340</v>
      </c>
      <c r="E36" s="391">
        <v>1079</v>
      </c>
      <c r="F36" s="391">
        <v>40</v>
      </c>
      <c r="G36" s="391">
        <v>40</v>
      </c>
      <c r="H36" s="391">
        <v>900</v>
      </c>
      <c r="I36" s="391">
        <v>780</v>
      </c>
      <c r="J36" s="391">
        <v>200</v>
      </c>
      <c r="K36" s="391">
        <v>580</v>
      </c>
      <c r="L36" s="391">
        <v>460</v>
      </c>
      <c r="M36" s="391">
        <v>860</v>
      </c>
      <c r="N36" s="391">
        <v>780</v>
      </c>
      <c r="O36" s="392" t="s">
        <v>246</v>
      </c>
      <c r="P36" s="377"/>
      <c r="Q36" s="377"/>
      <c r="R36" s="377"/>
      <c r="S36" s="377"/>
      <c r="T36" s="377"/>
      <c r="U36" s="377"/>
      <c r="V36" s="377"/>
      <c r="W36" s="377"/>
      <c r="X36" s="377"/>
      <c r="Y36" s="377"/>
      <c r="Z36" s="377"/>
      <c r="AA36" s="377"/>
      <c r="AB36" s="377"/>
    </row>
    <row r="37" spans="1:19" ht="11.25">
      <c r="A37" s="614" t="s">
        <v>285</v>
      </c>
      <c r="B37" s="614"/>
      <c r="C37" s="614"/>
      <c r="D37" s="614"/>
      <c r="E37" s="614"/>
      <c r="F37" s="614"/>
      <c r="G37" s="614"/>
      <c r="H37" s="614"/>
      <c r="I37" s="614"/>
      <c r="J37" s="614"/>
      <c r="K37" s="614"/>
      <c r="L37" s="614"/>
      <c r="M37" s="614"/>
      <c r="N37" s="614"/>
      <c r="O37" s="614"/>
      <c r="P37" s="659"/>
      <c r="Q37" s="659"/>
      <c r="R37" s="659"/>
      <c r="S37" s="659"/>
    </row>
    <row r="38" spans="1:19" ht="11.25">
      <c r="A38" s="123"/>
      <c r="B38" s="123"/>
      <c r="C38" s="123"/>
      <c r="D38" s="123"/>
      <c r="E38" s="123"/>
      <c r="F38" s="123"/>
      <c r="G38" s="123"/>
      <c r="H38" s="123"/>
      <c r="I38" s="123"/>
      <c r="J38" s="123"/>
      <c r="K38" s="123"/>
      <c r="L38" s="123"/>
      <c r="M38" s="123"/>
      <c r="N38" s="123"/>
      <c r="O38" s="123"/>
      <c r="P38" s="93"/>
      <c r="Q38" s="93"/>
      <c r="R38" s="93"/>
      <c r="S38" s="93"/>
    </row>
    <row r="39" spans="1:19" ht="11.25">
      <c r="A39" s="123"/>
      <c r="B39" s="123"/>
      <c r="C39" s="123"/>
      <c r="D39" s="123"/>
      <c r="E39" s="123"/>
      <c r="F39" s="123"/>
      <c r="G39" s="123"/>
      <c r="H39" s="123"/>
      <c r="I39" s="123"/>
      <c r="J39" s="123"/>
      <c r="K39" s="123"/>
      <c r="L39" s="123"/>
      <c r="M39" s="123"/>
      <c r="N39" s="123"/>
      <c r="O39" s="123"/>
      <c r="P39" s="93"/>
      <c r="Q39" s="93"/>
      <c r="R39" s="93"/>
      <c r="S39" s="93"/>
    </row>
    <row r="40" spans="1:15" ht="11.25">
      <c r="A40" s="483" t="s">
        <v>460</v>
      </c>
      <c r="B40" s="483"/>
      <c r="C40" s="483"/>
      <c r="D40" s="483"/>
      <c r="E40" s="483"/>
      <c r="F40" s="483"/>
      <c r="G40" s="483"/>
      <c r="H40" s="483"/>
      <c r="I40" s="483"/>
      <c r="J40" s="483"/>
      <c r="K40" s="483"/>
      <c r="L40" s="483"/>
      <c r="M40" s="483"/>
      <c r="N40" s="483"/>
      <c r="O40" s="483"/>
    </row>
    <row r="41" spans="1:15" ht="11.25">
      <c r="A41" s="30"/>
      <c r="B41" s="30"/>
      <c r="C41" s="30"/>
      <c r="D41" s="30"/>
      <c r="E41" s="30"/>
      <c r="F41" s="30"/>
      <c r="G41" s="30"/>
      <c r="H41" s="30"/>
      <c r="I41" s="30"/>
      <c r="J41" s="30"/>
      <c r="K41" s="30"/>
      <c r="L41" s="30"/>
      <c r="M41" s="30"/>
      <c r="N41" s="30"/>
      <c r="O41" s="30"/>
    </row>
    <row r="42" spans="1:15" ht="11.25">
      <c r="A42" s="627" t="s">
        <v>73</v>
      </c>
      <c r="B42" s="627"/>
      <c r="C42" s="627"/>
      <c r="D42" s="627"/>
      <c r="E42" s="627"/>
      <c r="F42" s="627"/>
      <c r="G42" s="627"/>
      <c r="H42" s="627"/>
      <c r="I42" s="627"/>
      <c r="J42" s="627"/>
      <c r="K42" s="627"/>
      <c r="L42" s="627"/>
      <c r="M42" s="627"/>
      <c r="N42" s="627"/>
      <c r="O42" s="627"/>
    </row>
    <row r="43" spans="1:15" ht="11.25">
      <c r="A43" s="30"/>
      <c r="B43" s="30"/>
      <c r="C43" s="30"/>
      <c r="D43" s="30"/>
      <c r="E43" s="30"/>
      <c r="F43" s="30"/>
      <c r="G43" s="30"/>
      <c r="H43" s="30"/>
      <c r="I43" s="30"/>
      <c r="J43" s="30"/>
      <c r="K43" s="30"/>
      <c r="L43" s="30"/>
      <c r="M43" s="30"/>
      <c r="N43" s="30"/>
      <c r="O43" s="30"/>
    </row>
    <row r="44" spans="1:15" ht="11.25">
      <c r="A44" s="378"/>
      <c r="B44" s="378"/>
      <c r="C44" s="378"/>
      <c r="D44" s="378" t="s">
        <v>220</v>
      </c>
      <c r="E44" s="378"/>
      <c r="F44" s="378"/>
      <c r="G44" s="378"/>
      <c r="H44" s="378"/>
      <c r="I44" s="378"/>
      <c r="J44" s="378"/>
      <c r="K44" s="378"/>
      <c r="L44" s="378"/>
      <c r="M44" s="378"/>
      <c r="N44" s="378"/>
      <c r="O44" s="378"/>
    </row>
    <row r="45" spans="1:15" ht="11.25">
      <c r="A45" s="379" t="s">
        <v>219</v>
      </c>
      <c r="B45" s="657" t="s">
        <v>50</v>
      </c>
      <c r="C45" s="379" t="s">
        <v>220</v>
      </c>
      <c r="D45" s="379" t="s">
        <v>289</v>
      </c>
      <c r="E45" s="657" t="s">
        <v>53</v>
      </c>
      <c r="F45" s="657" t="s">
        <v>54</v>
      </c>
      <c r="G45" s="657" t="s">
        <v>55</v>
      </c>
      <c r="H45" s="362" t="s">
        <v>290</v>
      </c>
      <c r="I45" s="362" t="s">
        <v>290</v>
      </c>
      <c r="J45" s="657" t="s">
        <v>56</v>
      </c>
      <c r="K45" s="657" t="s">
        <v>57</v>
      </c>
      <c r="L45" s="617" t="s">
        <v>294</v>
      </c>
      <c r="M45" s="657" t="s">
        <v>58</v>
      </c>
      <c r="N45" s="657" t="s">
        <v>59</v>
      </c>
      <c r="O45" s="657" t="s">
        <v>5</v>
      </c>
    </row>
    <row r="46" spans="1:15" ht="11.25">
      <c r="A46" s="379" t="s">
        <v>221</v>
      </c>
      <c r="B46" s="657"/>
      <c r="C46" s="379" t="s">
        <v>60</v>
      </c>
      <c r="D46" s="380" t="s">
        <v>288</v>
      </c>
      <c r="E46" s="658"/>
      <c r="F46" s="658"/>
      <c r="G46" s="658"/>
      <c r="H46" s="362" t="s">
        <v>291</v>
      </c>
      <c r="I46" s="362" t="s">
        <v>293</v>
      </c>
      <c r="J46" s="657" t="s">
        <v>56</v>
      </c>
      <c r="K46" s="657" t="s">
        <v>57</v>
      </c>
      <c r="L46" s="617"/>
      <c r="M46" s="657" t="s">
        <v>58</v>
      </c>
      <c r="N46" s="657" t="s">
        <v>59</v>
      </c>
      <c r="O46" s="657" t="s">
        <v>5</v>
      </c>
    </row>
    <row r="47" spans="1:15" ht="11.25">
      <c r="A47" s="393"/>
      <c r="B47" s="393"/>
      <c r="C47" s="393"/>
      <c r="D47" s="394"/>
      <c r="E47" s="393"/>
      <c r="F47" s="393"/>
      <c r="G47" s="393"/>
      <c r="H47" s="395" t="s">
        <v>292</v>
      </c>
      <c r="I47" s="395"/>
      <c r="J47" s="393"/>
      <c r="K47" s="393"/>
      <c r="L47" s="393"/>
      <c r="M47" s="393"/>
      <c r="N47" s="393"/>
      <c r="O47" s="393"/>
    </row>
    <row r="48" spans="1:15" ht="11.25">
      <c r="A48" s="384" t="s">
        <v>223</v>
      </c>
      <c r="B48" s="385">
        <v>19</v>
      </c>
      <c r="C48" s="385">
        <v>0</v>
      </c>
      <c r="D48" s="385">
        <v>0</v>
      </c>
      <c r="E48" s="385">
        <v>0</v>
      </c>
      <c r="F48" s="385">
        <v>0</v>
      </c>
      <c r="G48" s="385">
        <v>0</v>
      </c>
      <c r="H48" s="385">
        <v>0</v>
      </c>
      <c r="I48" s="385">
        <v>1</v>
      </c>
      <c r="J48" s="385">
        <v>0</v>
      </c>
      <c r="K48" s="385">
        <v>0</v>
      </c>
      <c r="L48" s="385">
        <v>0</v>
      </c>
      <c r="M48" s="385">
        <v>0</v>
      </c>
      <c r="N48" s="385">
        <v>20</v>
      </c>
      <c r="O48" s="386">
        <v>0.009205094099074428</v>
      </c>
    </row>
    <row r="49" spans="1:15" ht="11.25">
      <c r="A49" s="384" t="s">
        <v>224</v>
      </c>
      <c r="B49" s="385">
        <v>3830</v>
      </c>
      <c r="C49" s="385">
        <v>450</v>
      </c>
      <c r="D49" s="385">
        <v>2129</v>
      </c>
      <c r="E49" s="385">
        <v>38</v>
      </c>
      <c r="F49" s="385">
        <v>5</v>
      </c>
      <c r="G49" s="385">
        <v>4</v>
      </c>
      <c r="H49" s="385">
        <v>52</v>
      </c>
      <c r="I49" s="385">
        <v>100</v>
      </c>
      <c r="J49" s="385">
        <v>6</v>
      </c>
      <c r="K49" s="385">
        <v>24</v>
      </c>
      <c r="L49" s="385">
        <v>11</v>
      </c>
      <c r="M49" s="385">
        <v>10</v>
      </c>
      <c r="N49" s="385">
        <v>6659</v>
      </c>
      <c r="O49" s="386">
        <v>3.0648360802868306</v>
      </c>
    </row>
    <row r="50" spans="1:15" ht="11.25">
      <c r="A50" s="384" t="s">
        <v>225</v>
      </c>
      <c r="B50" s="385">
        <v>6433</v>
      </c>
      <c r="C50" s="385">
        <v>704</v>
      </c>
      <c r="D50" s="385">
        <v>2192</v>
      </c>
      <c r="E50" s="385">
        <v>73</v>
      </c>
      <c r="F50" s="385">
        <v>10</v>
      </c>
      <c r="G50" s="385">
        <v>0</v>
      </c>
      <c r="H50" s="385">
        <v>93</v>
      </c>
      <c r="I50" s="385">
        <v>126</v>
      </c>
      <c r="J50" s="385">
        <v>8</v>
      </c>
      <c r="K50" s="385">
        <v>32</v>
      </c>
      <c r="L50" s="385">
        <v>7</v>
      </c>
      <c r="M50" s="385">
        <v>8</v>
      </c>
      <c r="N50" s="385">
        <v>9686</v>
      </c>
      <c r="O50" s="386">
        <v>4.458027072181745</v>
      </c>
    </row>
    <row r="51" spans="1:15" ht="11.25">
      <c r="A51" s="384" t="s">
        <v>226</v>
      </c>
      <c r="B51" s="385">
        <v>7213</v>
      </c>
      <c r="C51" s="385">
        <v>944</v>
      </c>
      <c r="D51" s="385">
        <v>1721</v>
      </c>
      <c r="E51" s="385">
        <v>79</v>
      </c>
      <c r="F51" s="385">
        <v>7</v>
      </c>
      <c r="G51" s="385">
        <v>2</v>
      </c>
      <c r="H51" s="385">
        <v>112</v>
      </c>
      <c r="I51" s="385">
        <v>167</v>
      </c>
      <c r="J51" s="385">
        <v>7</v>
      </c>
      <c r="K51" s="385">
        <v>31</v>
      </c>
      <c r="L51" s="385">
        <v>6</v>
      </c>
      <c r="M51" s="385">
        <v>17</v>
      </c>
      <c r="N51" s="385">
        <v>10306</v>
      </c>
      <c r="O51" s="386">
        <v>4.743384989253053</v>
      </c>
    </row>
    <row r="52" spans="1:15" ht="11.25">
      <c r="A52" s="384" t="s">
        <v>227</v>
      </c>
      <c r="B52" s="385">
        <v>3261</v>
      </c>
      <c r="C52" s="385">
        <v>329</v>
      </c>
      <c r="D52" s="385">
        <v>834</v>
      </c>
      <c r="E52" s="385">
        <v>59</v>
      </c>
      <c r="F52" s="385">
        <v>7</v>
      </c>
      <c r="G52" s="385">
        <v>2</v>
      </c>
      <c r="H52" s="385">
        <v>45</v>
      </c>
      <c r="I52" s="385">
        <v>89</v>
      </c>
      <c r="J52" s="385">
        <v>2</v>
      </c>
      <c r="K52" s="385">
        <v>15</v>
      </c>
      <c r="L52" s="385">
        <v>8</v>
      </c>
      <c r="M52" s="385">
        <v>8</v>
      </c>
      <c r="N52" s="385">
        <v>4659</v>
      </c>
      <c r="O52" s="386">
        <v>2.144326670379388</v>
      </c>
    </row>
    <row r="53" spans="1:15" ht="11.25">
      <c r="A53" s="384" t="s">
        <v>228</v>
      </c>
      <c r="B53" s="385">
        <v>3320</v>
      </c>
      <c r="C53" s="385">
        <v>313</v>
      </c>
      <c r="D53" s="385">
        <v>865</v>
      </c>
      <c r="E53" s="385">
        <v>44</v>
      </c>
      <c r="F53" s="385">
        <v>4</v>
      </c>
      <c r="G53" s="385">
        <v>1</v>
      </c>
      <c r="H53" s="385">
        <v>64</v>
      </c>
      <c r="I53" s="385">
        <v>80</v>
      </c>
      <c r="J53" s="385">
        <v>6</v>
      </c>
      <c r="K53" s="385">
        <v>21</v>
      </c>
      <c r="L53" s="385">
        <v>11</v>
      </c>
      <c r="M53" s="385">
        <v>10</v>
      </c>
      <c r="N53" s="385">
        <v>4739</v>
      </c>
      <c r="O53" s="386">
        <v>2.1811470467756857</v>
      </c>
    </row>
    <row r="54" spans="1:15" ht="11.25">
      <c r="A54" s="384" t="s">
        <v>229</v>
      </c>
      <c r="B54" s="385">
        <v>3512</v>
      </c>
      <c r="C54" s="385">
        <v>315</v>
      </c>
      <c r="D54" s="385">
        <v>909</v>
      </c>
      <c r="E54" s="385">
        <v>42</v>
      </c>
      <c r="F54" s="385">
        <v>7</v>
      </c>
      <c r="G54" s="385">
        <v>0</v>
      </c>
      <c r="H54" s="385">
        <v>58</v>
      </c>
      <c r="I54" s="385">
        <v>99</v>
      </c>
      <c r="J54" s="385">
        <v>2</v>
      </c>
      <c r="K54" s="385">
        <v>21</v>
      </c>
      <c r="L54" s="385">
        <v>7</v>
      </c>
      <c r="M54" s="385">
        <v>15</v>
      </c>
      <c r="N54" s="385">
        <v>4987</v>
      </c>
      <c r="O54" s="386">
        <v>2.2952902136042086</v>
      </c>
    </row>
    <row r="55" spans="1:15" ht="11.25">
      <c r="A55" s="384" t="s">
        <v>230</v>
      </c>
      <c r="B55" s="385">
        <v>3476</v>
      </c>
      <c r="C55" s="385">
        <v>324</v>
      </c>
      <c r="D55" s="385">
        <v>936</v>
      </c>
      <c r="E55" s="385">
        <v>60</v>
      </c>
      <c r="F55" s="385">
        <v>3</v>
      </c>
      <c r="G55" s="385">
        <v>0</v>
      </c>
      <c r="H55" s="385">
        <v>76</v>
      </c>
      <c r="I55" s="385">
        <v>100</v>
      </c>
      <c r="J55" s="385">
        <v>1</v>
      </c>
      <c r="K55" s="385">
        <v>13</v>
      </c>
      <c r="L55" s="385">
        <v>8</v>
      </c>
      <c r="M55" s="385">
        <v>15</v>
      </c>
      <c r="N55" s="385">
        <v>5012</v>
      </c>
      <c r="O55" s="386">
        <v>2.3067965812280518</v>
      </c>
    </row>
    <row r="56" spans="1:15" ht="11.25">
      <c r="A56" s="384" t="s">
        <v>231</v>
      </c>
      <c r="B56" s="385">
        <v>3427</v>
      </c>
      <c r="C56" s="385">
        <v>315</v>
      </c>
      <c r="D56" s="385">
        <v>1794</v>
      </c>
      <c r="E56" s="385">
        <v>97</v>
      </c>
      <c r="F56" s="385">
        <v>6</v>
      </c>
      <c r="G56" s="385">
        <v>0</v>
      </c>
      <c r="H56" s="385">
        <v>67</v>
      </c>
      <c r="I56" s="385">
        <v>91</v>
      </c>
      <c r="J56" s="385">
        <v>0</v>
      </c>
      <c r="K56" s="385">
        <v>16</v>
      </c>
      <c r="L56" s="385">
        <v>7</v>
      </c>
      <c r="M56" s="385">
        <v>17</v>
      </c>
      <c r="N56" s="385">
        <v>5837</v>
      </c>
      <c r="O56" s="386">
        <v>2.6865067128148716</v>
      </c>
    </row>
    <row r="57" spans="1:15" ht="11.25">
      <c r="A57" s="384" t="s">
        <v>232</v>
      </c>
      <c r="B57" s="385">
        <v>3555</v>
      </c>
      <c r="C57" s="385">
        <v>313</v>
      </c>
      <c r="D57" s="385">
        <v>451</v>
      </c>
      <c r="E57" s="385">
        <v>97</v>
      </c>
      <c r="F57" s="385">
        <v>2</v>
      </c>
      <c r="G57" s="385">
        <v>0</v>
      </c>
      <c r="H57" s="385">
        <v>78</v>
      </c>
      <c r="I57" s="385">
        <v>94</v>
      </c>
      <c r="J57" s="385">
        <v>0</v>
      </c>
      <c r="K57" s="385">
        <v>53</v>
      </c>
      <c r="L57" s="385">
        <v>8</v>
      </c>
      <c r="M57" s="385">
        <v>17</v>
      </c>
      <c r="N57" s="385">
        <v>4668</v>
      </c>
      <c r="O57" s="386">
        <v>2.1484689627239715</v>
      </c>
    </row>
    <row r="58" spans="1:15" ht="11.25">
      <c r="A58" s="384" t="s">
        <v>233</v>
      </c>
      <c r="B58" s="385">
        <v>3488</v>
      </c>
      <c r="C58" s="385">
        <v>295</v>
      </c>
      <c r="D58" s="385">
        <v>387</v>
      </c>
      <c r="E58" s="385">
        <v>90</v>
      </c>
      <c r="F58" s="385">
        <v>2</v>
      </c>
      <c r="G58" s="385">
        <v>0</v>
      </c>
      <c r="H58" s="385">
        <v>73</v>
      </c>
      <c r="I58" s="385">
        <v>68</v>
      </c>
      <c r="J58" s="385">
        <v>0</v>
      </c>
      <c r="K58" s="385">
        <v>11</v>
      </c>
      <c r="L58" s="385">
        <v>10</v>
      </c>
      <c r="M58" s="385">
        <v>22</v>
      </c>
      <c r="N58" s="385">
        <v>4446</v>
      </c>
      <c r="O58" s="386">
        <v>2.0462924182242452</v>
      </c>
    </row>
    <row r="59" spans="1:15" ht="11.25">
      <c r="A59" s="384" t="s">
        <v>234</v>
      </c>
      <c r="B59" s="385">
        <v>3404</v>
      </c>
      <c r="C59" s="385">
        <v>306</v>
      </c>
      <c r="D59" s="385">
        <v>397</v>
      </c>
      <c r="E59" s="385">
        <v>130</v>
      </c>
      <c r="F59" s="385">
        <v>2</v>
      </c>
      <c r="G59" s="385">
        <v>0</v>
      </c>
      <c r="H59" s="385">
        <v>70</v>
      </c>
      <c r="I59" s="385">
        <v>97</v>
      </c>
      <c r="J59" s="385">
        <v>2</v>
      </c>
      <c r="K59" s="385">
        <v>16</v>
      </c>
      <c r="L59" s="385">
        <v>12</v>
      </c>
      <c r="M59" s="385">
        <v>12</v>
      </c>
      <c r="N59" s="385">
        <v>4448</v>
      </c>
      <c r="O59" s="386">
        <v>2.0472129276341526</v>
      </c>
    </row>
    <row r="60" spans="1:15" ht="11.25">
      <c r="A60" s="384" t="s">
        <v>235</v>
      </c>
      <c r="B60" s="385">
        <v>3464</v>
      </c>
      <c r="C60" s="385">
        <v>301</v>
      </c>
      <c r="D60" s="385">
        <v>351</v>
      </c>
      <c r="E60" s="385">
        <v>117</v>
      </c>
      <c r="F60" s="385">
        <v>4</v>
      </c>
      <c r="G60" s="385">
        <v>0</v>
      </c>
      <c r="H60" s="385">
        <v>77</v>
      </c>
      <c r="I60" s="385">
        <v>77</v>
      </c>
      <c r="J60" s="385">
        <v>0</v>
      </c>
      <c r="K60" s="385">
        <v>15</v>
      </c>
      <c r="L60" s="385">
        <v>10</v>
      </c>
      <c r="M60" s="385">
        <v>16</v>
      </c>
      <c r="N60" s="385">
        <v>4432</v>
      </c>
      <c r="O60" s="386">
        <v>2.039848852354893</v>
      </c>
    </row>
    <row r="61" spans="1:15" ht="11.25">
      <c r="A61" s="384" t="s">
        <v>236</v>
      </c>
      <c r="B61" s="385">
        <v>3584</v>
      </c>
      <c r="C61" s="385">
        <v>292</v>
      </c>
      <c r="D61" s="385">
        <v>369</v>
      </c>
      <c r="E61" s="385">
        <v>156</v>
      </c>
      <c r="F61" s="385">
        <v>1</v>
      </c>
      <c r="G61" s="385">
        <v>1</v>
      </c>
      <c r="H61" s="385">
        <v>66</v>
      </c>
      <c r="I61" s="385">
        <v>77</v>
      </c>
      <c r="J61" s="385">
        <v>1</v>
      </c>
      <c r="K61" s="385">
        <v>44</v>
      </c>
      <c r="L61" s="385">
        <v>5</v>
      </c>
      <c r="M61" s="385">
        <v>35</v>
      </c>
      <c r="N61" s="385">
        <v>4631</v>
      </c>
      <c r="O61" s="386">
        <v>2.131439538640684</v>
      </c>
    </row>
    <row r="62" spans="1:15" ht="11.25">
      <c r="A62" s="384" t="s">
        <v>237</v>
      </c>
      <c r="B62" s="385">
        <v>3554</v>
      </c>
      <c r="C62" s="385">
        <v>268</v>
      </c>
      <c r="D62" s="385">
        <v>345</v>
      </c>
      <c r="E62" s="385">
        <v>179</v>
      </c>
      <c r="F62" s="385">
        <v>3</v>
      </c>
      <c r="G62" s="385">
        <v>1</v>
      </c>
      <c r="H62" s="385">
        <v>76</v>
      </c>
      <c r="I62" s="385">
        <v>72</v>
      </c>
      <c r="J62" s="385">
        <v>2</v>
      </c>
      <c r="K62" s="385">
        <v>8</v>
      </c>
      <c r="L62" s="385">
        <v>5</v>
      </c>
      <c r="M62" s="385">
        <v>31</v>
      </c>
      <c r="N62" s="385">
        <v>4544</v>
      </c>
      <c r="O62" s="386">
        <v>2.09139737930971</v>
      </c>
    </row>
    <row r="63" spans="1:15" ht="11.25">
      <c r="A63" s="384" t="s">
        <v>238</v>
      </c>
      <c r="B63" s="385">
        <v>3640</v>
      </c>
      <c r="C63" s="385">
        <v>276</v>
      </c>
      <c r="D63" s="385">
        <v>336</v>
      </c>
      <c r="E63" s="385">
        <v>234</v>
      </c>
      <c r="F63" s="385">
        <v>3</v>
      </c>
      <c r="G63" s="385">
        <v>0</v>
      </c>
      <c r="H63" s="385">
        <v>83</v>
      </c>
      <c r="I63" s="385">
        <v>86</v>
      </c>
      <c r="J63" s="385">
        <v>4</v>
      </c>
      <c r="K63" s="385">
        <v>18</v>
      </c>
      <c r="L63" s="385">
        <v>6</v>
      </c>
      <c r="M63" s="385">
        <v>35</v>
      </c>
      <c r="N63" s="385">
        <v>4721</v>
      </c>
      <c r="O63" s="386">
        <v>2.1728624620865187</v>
      </c>
    </row>
    <row r="64" spans="1:15" ht="11.25">
      <c r="A64" s="384" t="s">
        <v>239</v>
      </c>
      <c r="B64" s="385">
        <v>3593</v>
      </c>
      <c r="C64" s="385">
        <v>264</v>
      </c>
      <c r="D64" s="385">
        <v>270</v>
      </c>
      <c r="E64" s="385">
        <v>260</v>
      </c>
      <c r="F64" s="385">
        <v>2</v>
      </c>
      <c r="G64" s="385">
        <v>0</v>
      </c>
      <c r="H64" s="385">
        <v>82</v>
      </c>
      <c r="I64" s="385">
        <v>67</v>
      </c>
      <c r="J64" s="385">
        <v>0</v>
      </c>
      <c r="K64" s="385">
        <v>13</v>
      </c>
      <c r="L64" s="385">
        <v>8</v>
      </c>
      <c r="M64" s="385">
        <v>42</v>
      </c>
      <c r="N64" s="385">
        <v>4601</v>
      </c>
      <c r="O64" s="386">
        <v>2.117631897492072</v>
      </c>
    </row>
    <row r="65" spans="1:15" ht="11.25">
      <c r="A65" s="384" t="s">
        <v>240</v>
      </c>
      <c r="B65" s="385">
        <v>3816</v>
      </c>
      <c r="C65" s="385">
        <v>291</v>
      </c>
      <c r="D65" s="385">
        <v>235</v>
      </c>
      <c r="E65" s="385">
        <v>290</v>
      </c>
      <c r="F65" s="385">
        <v>3</v>
      </c>
      <c r="G65" s="385">
        <v>1</v>
      </c>
      <c r="H65" s="385">
        <v>82</v>
      </c>
      <c r="I65" s="385">
        <v>68</v>
      </c>
      <c r="J65" s="385">
        <v>2</v>
      </c>
      <c r="K65" s="385">
        <v>17</v>
      </c>
      <c r="L65" s="385">
        <v>7</v>
      </c>
      <c r="M65" s="385">
        <v>58</v>
      </c>
      <c r="N65" s="385">
        <v>4870</v>
      </c>
      <c r="O65" s="386">
        <v>2.2414404131246233</v>
      </c>
    </row>
    <row r="66" spans="1:15" ht="11.25">
      <c r="A66" s="384" t="s">
        <v>241</v>
      </c>
      <c r="B66" s="385">
        <v>3746</v>
      </c>
      <c r="C66" s="385">
        <v>272</v>
      </c>
      <c r="D66" s="385">
        <v>231</v>
      </c>
      <c r="E66" s="385">
        <v>349</v>
      </c>
      <c r="F66" s="385">
        <v>0</v>
      </c>
      <c r="G66" s="385">
        <v>0</v>
      </c>
      <c r="H66" s="385">
        <v>96</v>
      </c>
      <c r="I66" s="385">
        <v>76</v>
      </c>
      <c r="J66" s="385">
        <v>1</v>
      </c>
      <c r="K66" s="385">
        <v>9</v>
      </c>
      <c r="L66" s="385">
        <v>5</v>
      </c>
      <c r="M66" s="385">
        <v>62</v>
      </c>
      <c r="N66" s="385">
        <v>4847</v>
      </c>
      <c r="O66" s="386">
        <v>2.2308545549106875</v>
      </c>
    </row>
    <row r="67" spans="1:15" ht="11.25">
      <c r="A67" s="384" t="s">
        <v>242</v>
      </c>
      <c r="B67" s="385">
        <v>3578</v>
      </c>
      <c r="C67" s="385">
        <v>292</v>
      </c>
      <c r="D67" s="385">
        <v>243</v>
      </c>
      <c r="E67" s="385">
        <v>637</v>
      </c>
      <c r="F67" s="385">
        <v>3</v>
      </c>
      <c r="G67" s="385">
        <v>0</v>
      </c>
      <c r="H67" s="385">
        <v>85</v>
      </c>
      <c r="I67" s="385">
        <v>77</v>
      </c>
      <c r="J67" s="385">
        <v>0</v>
      </c>
      <c r="K67" s="385">
        <v>22</v>
      </c>
      <c r="L67" s="385">
        <v>11</v>
      </c>
      <c r="M67" s="385">
        <v>942</v>
      </c>
      <c r="N67" s="385">
        <v>5890</v>
      </c>
      <c r="O67" s="386">
        <v>2.710900212177419</v>
      </c>
    </row>
    <row r="68" spans="1:15" ht="11.25">
      <c r="A68" s="384" t="s">
        <v>243</v>
      </c>
      <c r="B68" s="385">
        <v>4304</v>
      </c>
      <c r="C68" s="385">
        <v>347</v>
      </c>
      <c r="D68" s="385">
        <v>384</v>
      </c>
      <c r="E68" s="385">
        <v>1941</v>
      </c>
      <c r="F68" s="385">
        <v>1</v>
      </c>
      <c r="G68" s="385">
        <v>2</v>
      </c>
      <c r="H68" s="385">
        <v>222</v>
      </c>
      <c r="I68" s="385">
        <v>64</v>
      </c>
      <c r="J68" s="385">
        <v>3</v>
      </c>
      <c r="K68" s="385">
        <v>12</v>
      </c>
      <c r="L68" s="385">
        <v>3</v>
      </c>
      <c r="M68" s="385">
        <v>17</v>
      </c>
      <c r="N68" s="385">
        <v>7300</v>
      </c>
      <c r="O68" s="386">
        <v>3.359859346162166</v>
      </c>
    </row>
    <row r="69" spans="1:15" ht="11.25">
      <c r="A69" s="384" t="s">
        <v>244</v>
      </c>
      <c r="B69" s="385">
        <v>3397</v>
      </c>
      <c r="C69" s="385">
        <v>275</v>
      </c>
      <c r="D69" s="385">
        <v>158</v>
      </c>
      <c r="E69" s="385">
        <v>461</v>
      </c>
      <c r="F69" s="385">
        <v>2</v>
      </c>
      <c r="G69" s="385">
        <v>0</v>
      </c>
      <c r="H69" s="385">
        <v>58</v>
      </c>
      <c r="I69" s="385">
        <v>59</v>
      </c>
      <c r="J69" s="385">
        <v>2</v>
      </c>
      <c r="K69" s="385">
        <v>6</v>
      </c>
      <c r="L69" s="385">
        <v>9</v>
      </c>
      <c r="M69" s="385">
        <v>18</v>
      </c>
      <c r="N69" s="385">
        <v>4445</v>
      </c>
      <c r="O69" s="386">
        <v>2.0458321635192918</v>
      </c>
    </row>
    <row r="70" spans="1:15" ht="11.25">
      <c r="A70" s="384" t="s">
        <v>263</v>
      </c>
      <c r="B70" s="385">
        <v>5305</v>
      </c>
      <c r="C70" s="385">
        <v>418</v>
      </c>
      <c r="D70" s="385">
        <v>234</v>
      </c>
      <c r="E70" s="385">
        <v>966</v>
      </c>
      <c r="F70" s="385">
        <v>0</v>
      </c>
      <c r="G70" s="385">
        <v>0</v>
      </c>
      <c r="H70" s="385">
        <v>92</v>
      </c>
      <c r="I70" s="385">
        <v>112</v>
      </c>
      <c r="J70" s="385">
        <v>1</v>
      </c>
      <c r="K70" s="385">
        <v>12</v>
      </c>
      <c r="L70" s="385">
        <v>7</v>
      </c>
      <c r="M70" s="385">
        <v>22</v>
      </c>
      <c r="N70" s="385">
        <v>7169</v>
      </c>
      <c r="O70" s="386">
        <v>3.2995659798132286</v>
      </c>
    </row>
    <row r="71" spans="1:15" ht="11.25">
      <c r="A71" s="384" t="s">
        <v>277</v>
      </c>
      <c r="B71" s="385">
        <v>5731</v>
      </c>
      <c r="C71" s="385">
        <v>466</v>
      </c>
      <c r="D71" s="385">
        <v>279</v>
      </c>
      <c r="E71" s="385">
        <v>1961</v>
      </c>
      <c r="F71" s="385">
        <v>2</v>
      </c>
      <c r="G71" s="385">
        <v>2</v>
      </c>
      <c r="H71" s="385">
        <v>1399</v>
      </c>
      <c r="I71" s="385">
        <v>88</v>
      </c>
      <c r="J71" s="385">
        <v>2</v>
      </c>
      <c r="K71" s="385">
        <v>9</v>
      </c>
      <c r="L71" s="385">
        <v>9</v>
      </c>
      <c r="M71" s="385">
        <v>10</v>
      </c>
      <c r="N71" s="385">
        <v>9958</v>
      </c>
      <c r="O71" s="386">
        <v>4.583216351929158</v>
      </c>
    </row>
    <row r="72" spans="1:15" ht="11.25">
      <c r="A72" s="394" t="s">
        <v>286</v>
      </c>
      <c r="B72" s="399">
        <v>62898</v>
      </c>
      <c r="C72" s="399">
        <v>6056</v>
      </c>
      <c r="D72" s="399">
        <v>1761</v>
      </c>
      <c r="E72" s="399">
        <v>12788</v>
      </c>
      <c r="F72" s="399">
        <v>9</v>
      </c>
      <c r="G72" s="399">
        <v>0</v>
      </c>
      <c r="H72" s="399">
        <v>0</v>
      </c>
      <c r="I72" s="399">
        <v>630</v>
      </c>
      <c r="J72" s="399">
        <v>11</v>
      </c>
      <c r="K72" s="399">
        <v>144</v>
      </c>
      <c r="L72" s="399">
        <v>53</v>
      </c>
      <c r="M72" s="399">
        <v>46</v>
      </c>
      <c r="N72" s="399">
        <v>84396</v>
      </c>
      <c r="O72" s="403">
        <v>38.84365607927427</v>
      </c>
    </row>
    <row r="73" spans="1:15" s="87" customFormat="1" ht="18.75" customHeight="1">
      <c r="A73" s="396" t="s">
        <v>2</v>
      </c>
      <c r="B73" s="397">
        <v>155548</v>
      </c>
      <c r="C73" s="397">
        <v>14426</v>
      </c>
      <c r="D73" s="397">
        <v>17811</v>
      </c>
      <c r="E73" s="397">
        <v>21148</v>
      </c>
      <c r="F73" s="397">
        <v>88</v>
      </c>
      <c r="G73" s="397">
        <v>16</v>
      </c>
      <c r="H73" s="397">
        <v>3206</v>
      </c>
      <c r="I73" s="397">
        <v>2665</v>
      </c>
      <c r="J73" s="397">
        <v>63</v>
      </c>
      <c r="K73" s="397">
        <v>582</v>
      </c>
      <c r="L73" s="397">
        <v>233</v>
      </c>
      <c r="M73" s="397">
        <v>1485</v>
      </c>
      <c r="N73" s="397">
        <v>217271</v>
      </c>
      <c r="O73" s="398">
        <v>100</v>
      </c>
    </row>
    <row r="74" spans="1:15" s="88" customFormat="1" ht="31.5" customHeight="1">
      <c r="A74" s="387" t="s">
        <v>245</v>
      </c>
      <c r="B74" s="388">
        <v>774.7096104263513</v>
      </c>
      <c r="C74" s="388">
        <v>756.9692222376265</v>
      </c>
      <c r="D74" s="388">
        <v>437.7985514569648</v>
      </c>
      <c r="E74" s="388">
        <v>992.2120767921316</v>
      </c>
      <c r="F74" s="388">
        <v>487.14772727272725</v>
      </c>
      <c r="G74" s="388">
        <v>458.625</v>
      </c>
      <c r="H74" s="388">
        <v>791.2386150966937</v>
      </c>
      <c r="I74" s="388">
        <v>663.0863363363363</v>
      </c>
      <c r="J74" s="388">
        <v>535.1904761904761</v>
      </c>
      <c r="K74" s="388">
        <v>643.8092783505155</v>
      </c>
      <c r="L74" s="388">
        <v>675.6995708154507</v>
      </c>
      <c r="M74" s="388">
        <v>794.8983164983165</v>
      </c>
      <c r="N74" s="388">
        <v>765.4300141311202</v>
      </c>
      <c r="O74" s="389" t="s">
        <v>246</v>
      </c>
    </row>
    <row r="75" spans="1:19" s="87" customFormat="1" ht="31.5" customHeight="1">
      <c r="A75" s="390" t="s">
        <v>247</v>
      </c>
      <c r="B75" s="391">
        <v>900</v>
      </c>
      <c r="C75" s="391">
        <v>940</v>
      </c>
      <c r="D75" s="391">
        <v>380</v>
      </c>
      <c r="E75" s="391">
        <v>1079</v>
      </c>
      <c r="F75" s="391">
        <v>420</v>
      </c>
      <c r="G75" s="391">
        <v>280</v>
      </c>
      <c r="H75" s="391">
        <v>900</v>
      </c>
      <c r="I75" s="391">
        <v>660</v>
      </c>
      <c r="J75" s="391">
        <v>380</v>
      </c>
      <c r="K75" s="391">
        <v>620</v>
      </c>
      <c r="L75" s="391">
        <v>700</v>
      </c>
      <c r="M75" s="391">
        <v>860</v>
      </c>
      <c r="N75" s="391">
        <v>900</v>
      </c>
      <c r="O75" s="392" t="s">
        <v>246</v>
      </c>
      <c r="P75" s="377"/>
      <c r="Q75" s="377"/>
      <c r="R75" s="377"/>
      <c r="S75" s="377"/>
    </row>
    <row r="76" spans="1:19" ht="11.25">
      <c r="A76" s="614" t="s">
        <v>285</v>
      </c>
      <c r="B76" s="614"/>
      <c r="C76" s="614"/>
      <c r="D76" s="614"/>
      <c r="E76" s="614"/>
      <c r="F76" s="614"/>
      <c r="G76" s="614"/>
      <c r="H76" s="614"/>
      <c r="I76" s="614"/>
      <c r="J76" s="614"/>
      <c r="K76" s="614"/>
      <c r="L76" s="614"/>
      <c r="M76" s="614"/>
      <c r="N76" s="614"/>
      <c r="O76" s="614"/>
      <c r="P76" s="659"/>
      <c r="Q76" s="659"/>
      <c r="R76" s="659"/>
      <c r="S76" s="659"/>
    </row>
    <row r="77" spans="1:19" ht="11.25">
      <c r="A77" s="123"/>
      <c r="B77" s="123"/>
      <c r="C77" s="123"/>
      <c r="D77" s="123"/>
      <c r="E77" s="123"/>
      <c r="F77" s="123"/>
      <c r="G77" s="123"/>
      <c r="H77" s="123"/>
      <c r="I77" s="123"/>
      <c r="J77" s="123"/>
      <c r="K77" s="123"/>
      <c r="L77" s="123"/>
      <c r="M77" s="123"/>
      <c r="N77" s="123"/>
      <c r="O77" s="123"/>
      <c r="P77" s="93"/>
      <c r="Q77" s="93"/>
      <c r="R77" s="93"/>
      <c r="S77" s="93"/>
    </row>
    <row r="78" spans="1:19" ht="11.25">
      <c r="A78" s="123"/>
      <c r="B78" s="123"/>
      <c r="C78" s="123"/>
      <c r="D78" s="123"/>
      <c r="E78" s="123"/>
      <c r="F78" s="123"/>
      <c r="G78" s="123"/>
      <c r="H78" s="123"/>
      <c r="I78" s="123"/>
      <c r="J78" s="123"/>
      <c r="K78" s="123"/>
      <c r="L78" s="123"/>
      <c r="M78" s="123"/>
      <c r="N78" s="123"/>
      <c r="O78" s="123"/>
      <c r="P78" s="93"/>
      <c r="Q78" s="93"/>
      <c r="R78" s="93"/>
      <c r="S78" s="93"/>
    </row>
    <row r="79" spans="1:15" ht="11.25">
      <c r="A79" s="483" t="s">
        <v>248</v>
      </c>
      <c r="B79" s="483"/>
      <c r="C79" s="483"/>
      <c r="D79" s="483"/>
      <c r="E79" s="483"/>
      <c r="F79" s="483"/>
      <c r="G79" s="483"/>
      <c r="H79" s="483"/>
      <c r="I79" s="483"/>
      <c r="J79" s="483"/>
      <c r="K79" s="483"/>
      <c r="L79" s="483"/>
      <c r="M79" s="483"/>
      <c r="N79" s="483"/>
      <c r="O79" s="483"/>
    </row>
    <row r="80" spans="1:15" ht="11.25">
      <c r="A80" s="483" t="s">
        <v>278</v>
      </c>
      <c r="B80" s="483"/>
      <c r="C80" s="483"/>
      <c r="D80" s="483"/>
      <c r="E80" s="483"/>
      <c r="F80" s="483"/>
      <c r="G80" s="483"/>
      <c r="H80" s="483"/>
      <c r="I80" s="483"/>
      <c r="J80" s="483"/>
      <c r="K80" s="483"/>
      <c r="L80" s="483"/>
      <c r="M80" s="483"/>
      <c r="N80" s="483"/>
      <c r="O80" s="483"/>
    </row>
    <row r="81" spans="1:15" ht="11.25">
      <c r="A81" s="30"/>
      <c r="B81" s="30"/>
      <c r="C81" s="30"/>
      <c r="D81" s="30"/>
      <c r="E81" s="30"/>
      <c r="F81" s="30"/>
      <c r="G81" s="30"/>
      <c r="H81" s="30"/>
      <c r="I81" s="30"/>
      <c r="J81" s="30"/>
      <c r="K81" s="30"/>
      <c r="L81" s="30"/>
      <c r="M81" s="30"/>
      <c r="N81" s="30"/>
      <c r="O81" s="30"/>
    </row>
    <row r="82" spans="1:15" ht="11.25">
      <c r="A82" s="627" t="s">
        <v>72</v>
      </c>
      <c r="B82" s="627"/>
      <c r="C82" s="627"/>
      <c r="D82" s="627"/>
      <c r="E82" s="627"/>
      <c r="F82" s="627"/>
      <c r="G82" s="627"/>
      <c r="H82" s="627"/>
      <c r="I82" s="627"/>
      <c r="J82" s="627"/>
      <c r="K82" s="627"/>
      <c r="L82" s="627"/>
      <c r="M82" s="627"/>
      <c r="N82" s="627"/>
      <c r="O82" s="627"/>
    </row>
    <row r="83" spans="1:15" ht="11.25">
      <c r="A83" s="30"/>
      <c r="B83" s="30"/>
      <c r="C83" s="30"/>
      <c r="D83" s="30"/>
      <c r="E83" s="30"/>
      <c r="F83" s="30"/>
      <c r="G83" s="30"/>
      <c r="H83" s="30"/>
      <c r="I83" s="30"/>
      <c r="J83" s="30"/>
      <c r="K83" s="30"/>
      <c r="L83" s="30"/>
      <c r="M83" s="30"/>
      <c r="N83" s="30"/>
      <c r="O83" s="30"/>
    </row>
    <row r="84" spans="1:15" ht="11.25">
      <c r="A84" s="406"/>
      <c r="B84" s="407"/>
      <c r="C84" s="407"/>
      <c r="D84" s="407"/>
      <c r="E84" s="378"/>
      <c r="F84" s="378"/>
      <c r="G84" s="378"/>
      <c r="H84" s="407"/>
      <c r="I84" s="407"/>
      <c r="J84" s="407"/>
      <c r="K84" s="407"/>
      <c r="L84" s="407"/>
      <c r="M84" s="407"/>
      <c r="N84" s="407"/>
      <c r="O84" s="408"/>
    </row>
    <row r="85" spans="1:15" ht="11.25">
      <c r="A85" s="379" t="s">
        <v>219</v>
      </c>
      <c r="B85" s="657" t="s">
        <v>50</v>
      </c>
      <c r="C85" s="379" t="s">
        <v>220</v>
      </c>
      <c r="D85" s="379" t="s">
        <v>220</v>
      </c>
      <c r="E85" s="657" t="s">
        <v>53</v>
      </c>
      <c r="F85" s="657" t="s">
        <v>54</v>
      </c>
      <c r="G85" s="657" t="s">
        <v>55</v>
      </c>
      <c r="H85" s="657" t="s">
        <v>273</v>
      </c>
      <c r="I85" s="657" t="s">
        <v>274</v>
      </c>
      <c r="J85" s="657" t="s">
        <v>56</v>
      </c>
      <c r="K85" s="657" t="s">
        <v>57</v>
      </c>
      <c r="L85" s="657" t="s">
        <v>275</v>
      </c>
      <c r="M85" s="657" t="s">
        <v>58</v>
      </c>
      <c r="N85" s="657" t="s">
        <v>59</v>
      </c>
      <c r="O85" s="657" t="s">
        <v>5</v>
      </c>
    </row>
    <row r="86" spans="1:15" ht="11.25">
      <c r="A86" s="379" t="s">
        <v>221</v>
      </c>
      <c r="B86" s="657"/>
      <c r="C86" s="379" t="s">
        <v>60</v>
      </c>
      <c r="D86" s="379" t="s">
        <v>222</v>
      </c>
      <c r="E86" s="658"/>
      <c r="F86" s="658"/>
      <c r="G86" s="658"/>
      <c r="H86" s="657"/>
      <c r="I86" s="657"/>
      <c r="J86" s="657" t="s">
        <v>56</v>
      </c>
      <c r="K86" s="657" t="s">
        <v>57</v>
      </c>
      <c r="L86" s="657"/>
      <c r="M86" s="657" t="s">
        <v>58</v>
      </c>
      <c r="N86" s="657" t="s">
        <v>59</v>
      </c>
      <c r="O86" s="657" t="s">
        <v>5</v>
      </c>
    </row>
    <row r="87" spans="1:15" ht="11.25">
      <c r="A87" s="393"/>
      <c r="B87" s="409"/>
      <c r="C87" s="409"/>
      <c r="D87" s="409"/>
      <c r="E87" s="393"/>
      <c r="F87" s="393"/>
      <c r="G87" s="393"/>
      <c r="H87" s="409"/>
      <c r="I87" s="409"/>
      <c r="J87" s="409"/>
      <c r="K87" s="409"/>
      <c r="L87" s="409"/>
      <c r="M87" s="409"/>
      <c r="N87" s="409"/>
      <c r="O87" s="403"/>
    </row>
    <row r="88" spans="1:15" ht="11.25">
      <c r="A88" s="384" t="s">
        <v>223</v>
      </c>
      <c r="B88" s="385">
        <v>21</v>
      </c>
      <c r="C88" s="385">
        <v>0</v>
      </c>
      <c r="D88" s="385">
        <v>0</v>
      </c>
      <c r="E88" s="385">
        <v>0</v>
      </c>
      <c r="F88" s="385">
        <v>0</v>
      </c>
      <c r="G88" s="385">
        <v>0</v>
      </c>
      <c r="H88" s="385">
        <v>0</v>
      </c>
      <c r="I88" s="385">
        <v>0</v>
      </c>
      <c r="J88" s="385">
        <v>0</v>
      </c>
      <c r="K88" s="385">
        <v>0</v>
      </c>
      <c r="L88" s="385">
        <v>0</v>
      </c>
      <c r="M88" s="385">
        <v>0</v>
      </c>
      <c r="N88" s="385">
        <v>21</v>
      </c>
      <c r="O88" s="386">
        <v>0.006784633129040491</v>
      </c>
    </row>
    <row r="89" spans="1:15" ht="11.25">
      <c r="A89" s="384" t="s">
        <v>224</v>
      </c>
      <c r="B89" s="385">
        <v>7990</v>
      </c>
      <c r="C89" s="385">
        <v>341</v>
      </c>
      <c r="D89" s="385">
        <v>7565</v>
      </c>
      <c r="E89" s="385">
        <v>105</v>
      </c>
      <c r="F89" s="385">
        <v>178</v>
      </c>
      <c r="G89" s="385">
        <v>104</v>
      </c>
      <c r="H89" s="385">
        <v>93</v>
      </c>
      <c r="I89" s="385">
        <v>65</v>
      </c>
      <c r="J89" s="385">
        <v>91</v>
      </c>
      <c r="K89" s="385">
        <v>17</v>
      </c>
      <c r="L89" s="385">
        <v>49</v>
      </c>
      <c r="M89" s="385">
        <v>79</v>
      </c>
      <c r="N89" s="385">
        <v>16677</v>
      </c>
      <c r="O89" s="386">
        <v>5.387967937762299</v>
      </c>
    </row>
    <row r="90" spans="1:15" ht="11.25">
      <c r="A90" s="384" t="s">
        <v>225</v>
      </c>
      <c r="B90" s="385">
        <v>13868</v>
      </c>
      <c r="C90" s="385">
        <v>563</v>
      </c>
      <c r="D90" s="385">
        <v>4923</v>
      </c>
      <c r="E90" s="385">
        <v>152</v>
      </c>
      <c r="F90" s="385">
        <v>7</v>
      </c>
      <c r="G90" s="385">
        <v>0</v>
      </c>
      <c r="H90" s="385">
        <v>206</v>
      </c>
      <c r="I90" s="385">
        <v>128</v>
      </c>
      <c r="J90" s="385">
        <v>87</v>
      </c>
      <c r="K90" s="385">
        <v>29</v>
      </c>
      <c r="L90" s="385">
        <v>48</v>
      </c>
      <c r="M90" s="385">
        <v>124</v>
      </c>
      <c r="N90" s="385">
        <v>20135</v>
      </c>
      <c r="O90" s="386">
        <v>6.505170859677633</v>
      </c>
    </row>
    <row r="91" spans="1:15" ht="11.25">
      <c r="A91" s="384" t="s">
        <v>226</v>
      </c>
      <c r="B91" s="385">
        <v>15483</v>
      </c>
      <c r="C91" s="385">
        <v>723</v>
      </c>
      <c r="D91" s="385">
        <v>3377</v>
      </c>
      <c r="E91" s="385">
        <v>189</v>
      </c>
      <c r="F91" s="385">
        <v>5</v>
      </c>
      <c r="G91" s="385">
        <v>0</v>
      </c>
      <c r="H91" s="385">
        <v>206</v>
      </c>
      <c r="I91" s="385">
        <v>172</v>
      </c>
      <c r="J91" s="385">
        <v>87</v>
      </c>
      <c r="K91" s="385">
        <v>43</v>
      </c>
      <c r="L91" s="385">
        <v>67</v>
      </c>
      <c r="M91" s="385">
        <v>125</v>
      </c>
      <c r="N91" s="385">
        <v>20477</v>
      </c>
      <c r="O91" s="386">
        <v>6.615663456350578</v>
      </c>
    </row>
    <row r="92" spans="1:15" ht="11.25">
      <c r="A92" s="384" t="s">
        <v>227</v>
      </c>
      <c r="B92" s="385">
        <v>6682</v>
      </c>
      <c r="C92" s="385">
        <v>292</v>
      </c>
      <c r="D92" s="385">
        <v>1621</v>
      </c>
      <c r="E92" s="385">
        <v>119</v>
      </c>
      <c r="F92" s="385">
        <v>6</v>
      </c>
      <c r="G92" s="385">
        <v>1</v>
      </c>
      <c r="H92" s="385">
        <v>123</v>
      </c>
      <c r="I92" s="385">
        <v>95</v>
      </c>
      <c r="J92" s="385">
        <v>43</v>
      </c>
      <c r="K92" s="385">
        <v>20</v>
      </c>
      <c r="L92" s="385">
        <v>30</v>
      </c>
      <c r="M92" s="385">
        <v>89</v>
      </c>
      <c r="N92" s="385">
        <v>9121</v>
      </c>
      <c r="O92" s="386">
        <v>2.94679232237992</v>
      </c>
    </row>
    <row r="93" spans="1:15" ht="11.25">
      <c r="A93" s="384" t="s">
        <v>228</v>
      </c>
      <c r="B93" s="385">
        <v>6712</v>
      </c>
      <c r="C93" s="385">
        <v>317</v>
      </c>
      <c r="D93" s="385">
        <v>1289</v>
      </c>
      <c r="E93" s="385">
        <v>121</v>
      </c>
      <c r="F93" s="385">
        <v>3</v>
      </c>
      <c r="G93" s="385">
        <v>1</v>
      </c>
      <c r="H93" s="385">
        <v>123</v>
      </c>
      <c r="I93" s="385">
        <v>117</v>
      </c>
      <c r="J93" s="385">
        <v>103</v>
      </c>
      <c r="K93" s="385">
        <v>24</v>
      </c>
      <c r="L93" s="385">
        <v>22</v>
      </c>
      <c r="M93" s="385">
        <v>92</v>
      </c>
      <c r="N93" s="385">
        <v>8924</v>
      </c>
      <c r="O93" s="386">
        <v>2.883146002074159</v>
      </c>
    </row>
    <row r="94" spans="1:15" ht="11.25">
      <c r="A94" s="384" t="s">
        <v>229</v>
      </c>
      <c r="B94" s="385">
        <v>6807</v>
      </c>
      <c r="C94" s="385">
        <v>330</v>
      </c>
      <c r="D94" s="385">
        <v>1290</v>
      </c>
      <c r="E94" s="385">
        <v>124</v>
      </c>
      <c r="F94" s="385">
        <v>9</v>
      </c>
      <c r="G94" s="385">
        <v>0</v>
      </c>
      <c r="H94" s="385">
        <v>171</v>
      </c>
      <c r="I94" s="385">
        <v>124</v>
      </c>
      <c r="J94" s="385">
        <v>11</v>
      </c>
      <c r="K94" s="385">
        <v>29</v>
      </c>
      <c r="L94" s="385">
        <v>21</v>
      </c>
      <c r="M94" s="385">
        <v>126</v>
      </c>
      <c r="N94" s="385">
        <v>9042</v>
      </c>
      <c r="O94" s="386">
        <v>2.921269178704006</v>
      </c>
    </row>
    <row r="95" spans="1:15" ht="11.25">
      <c r="A95" s="384" t="s">
        <v>230</v>
      </c>
      <c r="B95" s="385">
        <v>6844</v>
      </c>
      <c r="C95" s="385">
        <v>358</v>
      </c>
      <c r="D95" s="385">
        <v>1344</v>
      </c>
      <c r="E95" s="385">
        <v>153</v>
      </c>
      <c r="F95" s="385">
        <v>5</v>
      </c>
      <c r="G95" s="385">
        <v>2</v>
      </c>
      <c r="H95" s="385">
        <v>171</v>
      </c>
      <c r="I95" s="385">
        <v>130</v>
      </c>
      <c r="J95" s="385">
        <v>8</v>
      </c>
      <c r="K95" s="385">
        <v>27</v>
      </c>
      <c r="L95" s="385">
        <v>26</v>
      </c>
      <c r="M95" s="385">
        <v>118</v>
      </c>
      <c r="N95" s="385">
        <v>9186</v>
      </c>
      <c r="O95" s="386">
        <v>2.9677923773031405</v>
      </c>
    </row>
    <row r="96" spans="1:15" ht="11.25">
      <c r="A96" s="384" t="s">
        <v>231</v>
      </c>
      <c r="B96" s="385">
        <v>6625</v>
      </c>
      <c r="C96" s="385">
        <v>341</v>
      </c>
      <c r="D96" s="385">
        <v>2743</v>
      </c>
      <c r="E96" s="385">
        <v>181</v>
      </c>
      <c r="F96" s="385">
        <v>5</v>
      </c>
      <c r="G96" s="385">
        <v>2</v>
      </c>
      <c r="H96" s="385">
        <v>139</v>
      </c>
      <c r="I96" s="385">
        <v>132</v>
      </c>
      <c r="J96" s="385">
        <v>4</v>
      </c>
      <c r="K96" s="385">
        <v>23</v>
      </c>
      <c r="L96" s="385">
        <v>23</v>
      </c>
      <c r="M96" s="385">
        <v>108</v>
      </c>
      <c r="N96" s="385">
        <v>10326</v>
      </c>
      <c r="O96" s="386">
        <v>3.3361010328796246</v>
      </c>
    </row>
    <row r="97" spans="1:15" ht="11.25">
      <c r="A97" s="384" t="s">
        <v>232</v>
      </c>
      <c r="B97" s="385">
        <v>6239</v>
      </c>
      <c r="C97" s="385">
        <v>319</v>
      </c>
      <c r="D97" s="385">
        <v>770</v>
      </c>
      <c r="E97" s="385">
        <v>192</v>
      </c>
      <c r="F97" s="385">
        <v>6</v>
      </c>
      <c r="G97" s="385">
        <v>0</v>
      </c>
      <c r="H97" s="385">
        <v>181</v>
      </c>
      <c r="I97" s="385">
        <v>130</v>
      </c>
      <c r="J97" s="385">
        <v>6</v>
      </c>
      <c r="K97" s="385">
        <v>54</v>
      </c>
      <c r="L97" s="385">
        <v>21</v>
      </c>
      <c r="M97" s="385">
        <v>120</v>
      </c>
      <c r="N97" s="385">
        <v>8038</v>
      </c>
      <c r="O97" s="386">
        <v>2.5968990995822603</v>
      </c>
    </row>
    <row r="98" spans="1:15" ht="11.25">
      <c r="A98" s="384" t="s">
        <v>233</v>
      </c>
      <c r="B98" s="385">
        <v>6283</v>
      </c>
      <c r="C98" s="385">
        <v>323</v>
      </c>
      <c r="D98" s="385">
        <v>970</v>
      </c>
      <c r="E98" s="385">
        <v>221</v>
      </c>
      <c r="F98" s="385">
        <v>8</v>
      </c>
      <c r="G98" s="385">
        <v>2</v>
      </c>
      <c r="H98" s="385">
        <v>189</v>
      </c>
      <c r="I98" s="385">
        <v>144</v>
      </c>
      <c r="J98" s="385">
        <v>8</v>
      </c>
      <c r="K98" s="385">
        <v>38</v>
      </c>
      <c r="L98" s="385">
        <v>22</v>
      </c>
      <c r="M98" s="385">
        <v>126</v>
      </c>
      <c r="N98" s="385">
        <v>8334</v>
      </c>
      <c r="O98" s="386">
        <v>2.6925301189249264</v>
      </c>
    </row>
    <row r="99" spans="1:15" ht="11.25">
      <c r="A99" s="384" t="s">
        <v>234</v>
      </c>
      <c r="B99" s="385">
        <v>6086</v>
      </c>
      <c r="C99" s="385">
        <v>317</v>
      </c>
      <c r="D99" s="385">
        <v>767</v>
      </c>
      <c r="E99" s="385">
        <v>238</v>
      </c>
      <c r="F99" s="385">
        <v>2</v>
      </c>
      <c r="G99" s="385">
        <v>0</v>
      </c>
      <c r="H99" s="385">
        <v>209</v>
      </c>
      <c r="I99" s="385">
        <v>149</v>
      </c>
      <c r="J99" s="385">
        <v>7</v>
      </c>
      <c r="K99" s="385">
        <v>27</v>
      </c>
      <c r="L99" s="385">
        <v>11</v>
      </c>
      <c r="M99" s="385">
        <v>129</v>
      </c>
      <c r="N99" s="385">
        <v>7942</v>
      </c>
      <c r="O99" s="386">
        <v>2.565883633849504</v>
      </c>
    </row>
    <row r="100" spans="1:15" ht="11.25">
      <c r="A100" s="384" t="s">
        <v>235</v>
      </c>
      <c r="B100" s="385">
        <v>6086</v>
      </c>
      <c r="C100" s="385">
        <v>270</v>
      </c>
      <c r="D100" s="385">
        <v>762</v>
      </c>
      <c r="E100" s="385">
        <v>199</v>
      </c>
      <c r="F100" s="385">
        <v>2</v>
      </c>
      <c r="G100" s="385">
        <v>0</v>
      </c>
      <c r="H100" s="385">
        <v>190</v>
      </c>
      <c r="I100" s="385">
        <v>167</v>
      </c>
      <c r="J100" s="385">
        <v>6</v>
      </c>
      <c r="K100" s="385">
        <v>39</v>
      </c>
      <c r="L100" s="385">
        <v>14</v>
      </c>
      <c r="M100" s="385">
        <v>133</v>
      </c>
      <c r="N100" s="385">
        <v>7868</v>
      </c>
      <c r="O100" s="386">
        <v>2.5419758790138376</v>
      </c>
    </row>
    <row r="101" spans="1:15" ht="11.25">
      <c r="A101" s="384" t="s">
        <v>236</v>
      </c>
      <c r="B101" s="385">
        <v>5768</v>
      </c>
      <c r="C101" s="385">
        <v>303</v>
      </c>
      <c r="D101" s="385">
        <v>1083</v>
      </c>
      <c r="E101" s="385">
        <v>311</v>
      </c>
      <c r="F101" s="385">
        <v>2</v>
      </c>
      <c r="G101" s="385">
        <v>0</v>
      </c>
      <c r="H101" s="385">
        <v>206</v>
      </c>
      <c r="I101" s="385">
        <v>173</v>
      </c>
      <c r="J101" s="385">
        <v>5</v>
      </c>
      <c r="K101" s="385">
        <v>23</v>
      </c>
      <c r="L101" s="385">
        <v>14</v>
      </c>
      <c r="M101" s="385">
        <v>147</v>
      </c>
      <c r="N101" s="385">
        <v>8035</v>
      </c>
      <c r="O101" s="386">
        <v>2.595929866278112</v>
      </c>
    </row>
    <row r="102" spans="1:15" ht="11.25">
      <c r="A102" s="384" t="s">
        <v>237</v>
      </c>
      <c r="B102" s="385">
        <v>5709</v>
      </c>
      <c r="C102" s="385">
        <v>313</v>
      </c>
      <c r="D102" s="385">
        <v>693</v>
      </c>
      <c r="E102" s="385">
        <v>369</v>
      </c>
      <c r="F102" s="385">
        <v>2</v>
      </c>
      <c r="G102" s="385">
        <v>2</v>
      </c>
      <c r="H102" s="385">
        <v>188</v>
      </c>
      <c r="I102" s="385">
        <v>151</v>
      </c>
      <c r="J102" s="385">
        <v>3</v>
      </c>
      <c r="K102" s="385">
        <v>11</v>
      </c>
      <c r="L102" s="385">
        <v>13</v>
      </c>
      <c r="M102" s="385">
        <v>178</v>
      </c>
      <c r="N102" s="385">
        <v>7632</v>
      </c>
      <c r="O102" s="386">
        <v>2.4657295257541443</v>
      </c>
    </row>
    <row r="103" spans="1:15" ht="11.25">
      <c r="A103" s="384" t="s">
        <v>238</v>
      </c>
      <c r="B103" s="385">
        <v>5579</v>
      </c>
      <c r="C103" s="385">
        <v>322</v>
      </c>
      <c r="D103" s="385">
        <v>717</v>
      </c>
      <c r="E103" s="385">
        <v>406</v>
      </c>
      <c r="F103" s="385">
        <v>5</v>
      </c>
      <c r="G103" s="385">
        <v>0</v>
      </c>
      <c r="H103" s="385">
        <v>206</v>
      </c>
      <c r="I103" s="385">
        <v>190</v>
      </c>
      <c r="J103" s="385">
        <v>3</v>
      </c>
      <c r="K103" s="385">
        <v>19</v>
      </c>
      <c r="L103" s="385">
        <v>9</v>
      </c>
      <c r="M103" s="385">
        <v>212</v>
      </c>
      <c r="N103" s="385">
        <v>7668</v>
      </c>
      <c r="O103" s="386">
        <v>2.477360325403928</v>
      </c>
    </row>
    <row r="104" spans="1:15" ht="11.25">
      <c r="A104" s="384" t="s">
        <v>239</v>
      </c>
      <c r="B104" s="385">
        <v>5550</v>
      </c>
      <c r="C104" s="385">
        <v>351</v>
      </c>
      <c r="D104" s="385">
        <v>613</v>
      </c>
      <c r="E104" s="385">
        <v>462</v>
      </c>
      <c r="F104" s="385">
        <v>0</v>
      </c>
      <c r="G104" s="385">
        <v>1</v>
      </c>
      <c r="H104" s="385">
        <v>219</v>
      </c>
      <c r="I104" s="385">
        <v>201</v>
      </c>
      <c r="J104" s="385">
        <v>5</v>
      </c>
      <c r="K104" s="385">
        <v>12</v>
      </c>
      <c r="L104" s="385">
        <v>10</v>
      </c>
      <c r="M104" s="385">
        <v>206</v>
      </c>
      <c r="N104" s="385">
        <v>7630</v>
      </c>
      <c r="O104" s="386">
        <v>2.465083370218045</v>
      </c>
    </row>
    <row r="105" spans="1:15" ht="11.25">
      <c r="A105" s="384" t="s">
        <v>240</v>
      </c>
      <c r="B105" s="385">
        <v>5512</v>
      </c>
      <c r="C105" s="385">
        <v>332</v>
      </c>
      <c r="D105" s="385">
        <v>562</v>
      </c>
      <c r="E105" s="385">
        <v>518</v>
      </c>
      <c r="F105" s="385">
        <v>2</v>
      </c>
      <c r="G105" s="385">
        <v>2</v>
      </c>
      <c r="H105" s="385">
        <v>244</v>
      </c>
      <c r="I105" s="385">
        <v>182</v>
      </c>
      <c r="J105" s="385">
        <v>2</v>
      </c>
      <c r="K105" s="385">
        <v>15</v>
      </c>
      <c r="L105" s="385">
        <v>10</v>
      </c>
      <c r="M105" s="385">
        <v>297</v>
      </c>
      <c r="N105" s="385">
        <v>7678</v>
      </c>
      <c r="O105" s="386">
        <v>2.4805911030844237</v>
      </c>
    </row>
    <row r="106" spans="1:15" ht="11.25">
      <c r="A106" s="384" t="s">
        <v>241</v>
      </c>
      <c r="B106" s="385">
        <v>5367</v>
      </c>
      <c r="C106" s="385">
        <v>322</v>
      </c>
      <c r="D106" s="385">
        <v>514</v>
      </c>
      <c r="E106" s="385">
        <v>648</v>
      </c>
      <c r="F106" s="385">
        <v>1</v>
      </c>
      <c r="G106" s="385">
        <v>0</v>
      </c>
      <c r="H106" s="385">
        <v>261</v>
      </c>
      <c r="I106" s="385">
        <v>211</v>
      </c>
      <c r="J106" s="385">
        <v>2</v>
      </c>
      <c r="K106" s="385">
        <v>9</v>
      </c>
      <c r="L106" s="385">
        <v>8</v>
      </c>
      <c r="M106" s="385">
        <v>354</v>
      </c>
      <c r="N106" s="385">
        <v>7697</v>
      </c>
      <c r="O106" s="386">
        <v>2.486729580677365</v>
      </c>
    </row>
    <row r="107" spans="1:15" ht="11.25">
      <c r="A107" s="384" t="s">
        <v>242</v>
      </c>
      <c r="B107" s="385">
        <v>5163</v>
      </c>
      <c r="C107" s="385">
        <v>309</v>
      </c>
      <c r="D107" s="385">
        <v>487</v>
      </c>
      <c r="E107" s="385">
        <v>1058</v>
      </c>
      <c r="F107" s="385">
        <v>2</v>
      </c>
      <c r="G107" s="385">
        <v>0</v>
      </c>
      <c r="H107" s="385">
        <v>286</v>
      </c>
      <c r="I107" s="385">
        <v>274</v>
      </c>
      <c r="J107" s="385">
        <v>0</v>
      </c>
      <c r="K107" s="385">
        <v>13</v>
      </c>
      <c r="L107" s="385">
        <v>8</v>
      </c>
      <c r="M107" s="385">
        <v>3719</v>
      </c>
      <c r="N107" s="385">
        <v>11319</v>
      </c>
      <c r="O107" s="386">
        <v>3.6569172565528247</v>
      </c>
    </row>
    <row r="108" spans="1:15" ht="11.25">
      <c r="A108" s="384" t="s">
        <v>243</v>
      </c>
      <c r="B108" s="385">
        <v>5699</v>
      </c>
      <c r="C108" s="385">
        <v>361</v>
      </c>
      <c r="D108" s="385">
        <v>653</v>
      </c>
      <c r="E108" s="385">
        <v>2451</v>
      </c>
      <c r="F108" s="385">
        <v>4</v>
      </c>
      <c r="G108" s="385">
        <v>0</v>
      </c>
      <c r="H108" s="385">
        <v>416</v>
      </c>
      <c r="I108" s="385">
        <v>289</v>
      </c>
      <c r="J108" s="385">
        <v>2</v>
      </c>
      <c r="K108" s="385">
        <v>17</v>
      </c>
      <c r="L108" s="385">
        <v>6</v>
      </c>
      <c r="M108" s="385">
        <v>195</v>
      </c>
      <c r="N108" s="385">
        <v>10093</v>
      </c>
      <c r="O108" s="386">
        <v>3.26082391292408</v>
      </c>
    </row>
    <row r="109" spans="1:15" ht="11.25">
      <c r="A109" s="384" t="s">
        <v>244</v>
      </c>
      <c r="B109" s="385">
        <v>4799</v>
      </c>
      <c r="C109" s="385">
        <v>268</v>
      </c>
      <c r="D109" s="385">
        <v>345</v>
      </c>
      <c r="E109" s="385">
        <v>1036</v>
      </c>
      <c r="F109" s="385">
        <v>0</v>
      </c>
      <c r="G109" s="385">
        <v>1</v>
      </c>
      <c r="H109" s="385">
        <v>245</v>
      </c>
      <c r="I109" s="385">
        <v>429</v>
      </c>
      <c r="J109" s="385">
        <v>3</v>
      </c>
      <c r="K109" s="385">
        <v>17</v>
      </c>
      <c r="L109" s="385">
        <v>5</v>
      </c>
      <c r="M109" s="385">
        <v>148</v>
      </c>
      <c r="N109" s="385">
        <v>7296</v>
      </c>
      <c r="O109" s="386">
        <v>2.3571753956894965</v>
      </c>
    </row>
    <row r="110" spans="1:15" ht="11.25">
      <c r="A110" s="384" t="s">
        <v>263</v>
      </c>
      <c r="B110" s="385">
        <v>7426</v>
      </c>
      <c r="C110" s="385">
        <v>392</v>
      </c>
      <c r="D110" s="385">
        <v>477</v>
      </c>
      <c r="E110" s="385">
        <v>2300</v>
      </c>
      <c r="F110" s="385">
        <v>1</v>
      </c>
      <c r="G110" s="385">
        <v>2</v>
      </c>
      <c r="H110" s="385">
        <v>370</v>
      </c>
      <c r="I110" s="385">
        <v>648</v>
      </c>
      <c r="J110" s="385">
        <v>5</v>
      </c>
      <c r="K110" s="385">
        <v>19</v>
      </c>
      <c r="L110" s="385">
        <v>6</v>
      </c>
      <c r="M110" s="385">
        <v>150</v>
      </c>
      <c r="N110" s="385">
        <v>11796</v>
      </c>
      <c r="O110" s="386">
        <v>3.811025351912459</v>
      </c>
    </row>
    <row r="111" spans="1:15" ht="11.25">
      <c r="A111" s="384" t="s">
        <v>277</v>
      </c>
      <c r="B111" s="385">
        <v>9835</v>
      </c>
      <c r="C111" s="385">
        <v>611</v>
      </c>
      <c r="D111" s="385">
        <v>440</v>
      </c>
      <c r="E111" s="385">
        <v>4635</v>
      </c>
      <c r="F111" s="385">
        <v>1</v>
      </c>
      <c r="G111" s="385">
        <v>2</v>
      </c>
      <c r="H111" s="385">
        <v>2462</v>
      </c>
      <c r="I111" s="385">
        <v>550</v>
      </c>
      <c r="J111" s="385">
        <v>2</v>
      </c>
      <c r="K111" s="385">
        <v>21</v>
      </c>
      <c r="L111" s="385">
        <v>7</v>
      </c>
      <c r="M111" s="385">
        <v>85</v>
      </c>
      <c r="N111" s="385">
        <v>18651</v>
      </c>
      <c r="O111" s="386">
        <v>6.025723451892105</v>
      </c>
    </row>
    <row r="112" spans="1:15" ht="11.25">
      <c r="A112" s="394" t="s">
        <v>286</v>
      </c>
      <c r="B112" s="399">
        <v>32948</v>
      </c>
      <c r="C112" s="399">
        <v>1554</v>
      </c>
      <c r="D112" s="399">
        <v>2324</v>
      </c>
      <c r="E112" s="399">
        <v>30159</v>
      </c>
      <c r="F112" s="399">
        <v>6</v>
      </c>
      <c r="G112" s="399">
        <v>6</v>
      </c>
      <c r="H112" s="399">
        <v>0</v>
      </c>
      <c r="I112" s="399">
        <v>460</v>
      </c>
      <c r="J112" s="399">
        <v>11</v>
      </c>
      <c r="K112" s="399">
        <v>59</v>
      </c>
      <c r="L112" s="399">
        <v>32</v>
      </c>
      <c r="M112" s="399">
        <v>378</v>
      </c>
      <c r="N112" s="399">
        <v>67937</v>
      </c>
      <c r="O112" s="400">
        <v>21.948934327982087</v>
      </c>
    </row>
    <row r="113" spans="1:15" s="87" customFormat="1" ht="18.75" customHeight="1">
      <c r="A113" s="396" t="s">
        <v>2</v>
      </c>
      <c r="B113" s="397">
        <v>195081</v>
      </c>
      <c r="C113" s="397">
        <v>9932</v>
      </c>
      <c r="D113" s="397">
        <v>36329</v>
      </c>
      <c r="E113" s="397">
        <v>46347</v>
      </c>
      <c r="F113" s="397">
        <v>262</v>
      </c>
      <c r="G113" s="397">
        <v>128</v>
      </c>
      <c r="H113" s="397">
        <v>7104</v>
      </c>
      <c r="I113" s="397">
        <v>5311</v>
      </c>
      <c r="J113" s="397">
        <v>504</v>
      </c>
      <c r="K113" s="397">
        <v>605</v>
      </c>
      <c r="L113" s="397">
        <v>482</v>
      </c>
      <c r="M113" s="397">
        <v>7438</v>
      </c>
      <c r="N113" s="397">
        <v>309523</v>
      </c>
      <c r="O113" s="398">
        <v>100</v>
      </c>
    </row>
    <row r="114" spans="1:15" s="88" customFormat="1" ht="31.5" customHeight="1">
      <c r="A114" s="387" t="s">
        <v>245</v>
      </c>
      <c r="B114" s="388">
        <v>618.8517738131857</v>
      </c>
      <c r="C114" s="388">
        <v>641.8873338703181</v>
      </c>
      <c r="D114" s="388">
        <v>382.3404442731702</v>
      </c>
      <c r="E114" s="388">
        <v>1003.6182708697435</v>
      </c>
      <c r="F114" s="388">
        <v>189.8969465648855</v>
      </c>
      <c r="G114" s="388">
        <v>175.25</v>
      </c>
      <c r="H114" s="388">
        <v>771.7958896396397</v>
      </c>
      <c r="I114" s="388">
        <v>750.4669553756355</v>
      </c>
      <c r="J114" s="388">
        <v>265.1924603174603</v>
      </c>
      <c r="K114" s="388">
        <v>571.4380165289256</v>
      </c>
      <c r="L114" s="388">
        <v>429.5248962655602</v>
      </c>
      <c r="M114" s="388">
        <v>763.8756386125302</v>
      </c>
      <c r="N114" s="388">
        <v>657.1914301038443</v>
      </c>
      <c r="O114" s="389" t="s">
        <v>246</v>
      </c>
    </row>
    <row r="115" spans="1:15" s="87" customFormat="1" ht="22.5">
      <c r="A115" s="390" t="s">
        <v>247</v>
      </c>
      <c r="B115" s="391">
        <v>620</v>
      </c>
      <c r="C115" s="391">
        <v>660</v>
      </c>
      <c r="D115" s="391">
        <v>300</v>
      </c>
      <c r="E115" s="391">
        <v>1079</v>
      </c>
      <c r="F115" s="391">
        <v>40</v>
      </c>
      <c r="G115" s="391">
        <v>40</v>
      </c>
      <c r="H115" s="391">
        <v>860</v>
      </c>
      <c r="I115" s="391">
        <v>820</v>
      </c>
      <c r="J115" s="391">
        <v>200</v>
      </c>
      <c r="K115" s="391">
        <v>500</v>
      </c>
      <c r="L115" s="391">
        <v>380</v>
      </c>
      <c r="M115" s="391">
        <v>860</v>
      </c>
      <c r="N115" s="391">
        <v>700</v>
      </c>
      <c r="O115" s="392" t="s">
        <v>246</v>
      </c>
    </row>
    <row r="116" spans="1:11" s="163" customFormat="1" ht="11.25">
      <c r="A116" s="578" t="s">
        <v>471</v>
      </c>
      <c r="B116" s="578"/>
      <c r="C116" s="578"/>
      <c r="D116" s="578"/>
      <c r="E116" s="578"/>
      <c r="F116" s="578"/>
      <c r="G116" s="578"/>
      <c r="H116" s="578"/>
      <c r="I116" s="578"/>
      <c r="J116" s="578"/>
      <c r="K116" s="578"/>
    </row>
    <row r="125" ht="11.25">
      <c r="F125" s="89"/>
    </row>
  </sheetData>
  <sheetProtection/>
  <mergeCells count="44">
    <mergeCell ref="A79:O79"/>
    <mergeCell ref="A80:O80"/>
    <mergeCell ref="N45:N46"/>
    <mergeCell ref="O45:O46"/>
    <mergeCell ref="K45:K46"/>
    <mergeCell ref="A76:O76"/>
    <mergeCell ref="M45:M46"/>
    <mergeCell ref="E45:E46"/>
    <mergeCell ref="F45:F46"/>
    <mergeCell ref="G45:G46"/>
    <mergeCell ref="A1:O1"/>
    <mergeCell ref="A3:O3"/>
    <mergeCell ref="B6:B7"/>
    <mergeCell ref="J6:J7"/>
    <mergeCell ref="K6:K7"/>
    <mergeCell ref="L6:L7"/>
    <mergeCell ref="M6:M7"/>
    <mergeCell ref="A42:O42"/>
    <mergeCell ref="E6:E7"/>
    <mergeCell ref="F6:F7"/>
    <mergeCell ref="G6:G7"/>
    <mergeCell ref="L45:L46"/>
    <mergeCell ref="P76:S76"/>
    <mergeCell ref="A37:O37"/>
    <mergeCell ref="P37:S37"/>
    <mergeCell ref="A82:O82"/>
    <mergeCell ref="L85:L86"/>
    <mergeCell ref="M85:M86"/>
    <mergeCell ref="N85:N86"/>
    <mergeCell ref="O85:O86"/>
    <mergeCell ref="N6:N7"/>
    <mergeCell ref="O6:O7"/>
    <mergeCell ref="A40:O40"/>
    <mergeCell ref="B45:B46"/>
    <mergeCell ref="J45:J46"/>
    <mergeCell ref="A116:K116"/>
    <mergeCell ref="E85:E86"/>
    <mergeCell ref="F85:F86"/>
    <mergeCell ref="G85:G86"/>
    <mergeCell ref="B85:B86"/>
    <mergeCell ref="H85:H86"/>
    <mergeCell ref="I85:I86"/>
    <mergeCell ref="J85:J86"/>
    <mergeCell ref="K85:K86"/>
  </mergeCells>
  <printOptions/>
  <pageMargins left="0.787401575" right="0.787401575" top="0.984251969" bottom="0.984251969" header="0.4921259845" footer="0.4921259845"/>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AB116"/>
  <sheetViews>
    <sheetView zoomScalePageLayoutView="0" workbookViewId="0" topLeftCell="A1">
      <selection activeCell="A1" sqref="A1:O1"/>
    </sheetView>
  </sheetViews>
  <sheetFormatPr defaultColWidth="9.00390625" defaultRowHeight="12.75"/>
  <cols>
    <col min="1" max="1" width="17.00390625" style="11" customWidth="1"/>
    <col min="2" max="2" width="10.28125" style="11" bestFit="1" customWidth="1"/>
    <col min="3" max="7" width="9.00390625" style="11" customWidth="1"/>
    <col min="8" max="8" width="8.8515625" style="11" customWidth="1"/>
    <col min="9" max="12" width="9.00390625" style="11" customWidth="1"/>
    <col min="13" max="13" width="10.421875" style="11" customWidth="1"/>
    <col min="14" max="15" width="9.00390625" style="11" customWidth="1"/>
    <col min="16" max="16384" width="9.00390625" style="11" customWidth="1"/>
  </cols>
  <sheetData>
    <row r="1" spans="1:15" ht="11.25">
      <c r="A1" s="483" t="s">
        <v>279</v>
      </c>
      <c r="B1" s="483"/>
      <c r="C1" s="483"/>
      <c r="D1" s="483"/>
      <c r="E1" s="483"/>
      <c r="F1" s="483"/>
      <c r="G1" s="483"/>
      <c r="H1" s="483"/>
      <c r="I1" s="483"/>
      <c r="J1" s="483"/>
      <c r="K1" s="483"/>
      <c r="L1" s="483"/>
      <c r="M1" s="483"/>
      <c r="N1" s="483"/>
      <c r="O1" s="483"/>
    </row>
    <row r="2" spans="1:15" ht="11.25">
      <c r="A2" s="30"/>
      <c r="B2" s="30"/>
      <c r="C2" s="30"/>
      <c r="D2" s="30"/>
      <c r="E2" s="30"/>
      <c r="F2" s="30"/>
      <c r="G2" s="30"/>
      <c r="H2" s="30"/>
      <c r="I2" s="30"/>
      <c r="J2" s="30"/>
      <c r="K2" s="30"/>
      <c r="L2" s="30"/>
      <c r="M2" s="30"/>
      <c r="N2" s="30"/>
      <c r="O2" s="30"/>
    </row>
    <row r="3" spans="1:15" ht="12.75" customHeight="1">
      <c r="A3" s="627" t="s">
        <v>78</v>
      </c>
      <c r="B3" s="627"/>
      <c r="C3" s="627"/>
      <c r="D3" s="627"/>
      <c r="E3" s="627"/>
      <c r="F3" s="627"/>
      <c r="G3" s="627"/>
      <c r="H3" s="627"/>
      <c r="I3" s="627"/>
      <c r="J3" s="627"/>
      <c r="K3" s="627"/>
      <c r="L3" s="627"/>
      <c r="M3" s="627"/>
      <c r="N3" s="627"/>
      <c r="O3" s="627"/>
    </row>
    <row r="5" spans="1:15" ht="11.25">
      <c r="A5" s="378"/>
      <c r="B5" s="378"/>
      <c r="C5" s="378"/>
      <c r="D5" s="378" t="s">
        <v>220</v>
      </c>
      <c r="E5" s="378"/>
      <c r="F5" s="378"/>
      <c r="G5" s="378"/>
      <c r="H5" s="378"/>
      <c r="I5" s="378"/>
      <c r="J5" s="378"/>
      <c r="K5" s="378"/>
      <c r="L5" s="378"/>
      <c r="M5" s="378"/>
      <c r="N5" s="378"/>
      <c r="O5" s="378"/>
    </row>
    <row r="6" spans="1:15" ht="11.25">
      <c r="A6" s="379" t="s">
        <v>219</v>
      </c>
      <c r="B6" s="657" t="s">
        <v>50</v>
      </c>
      <c r="C6" s="379" t="s">
        <v>220</v>
      </c>
      <c r="D6" s="379" t="s">
        <v>289</v>
      </c>
      <c r="E6" s="657" t="s">
        <v>53</v>
      </c>
      <c r="F6" s="657" t="s">
        <v>54</v>
      </c>
      <c r="G6" s="657" t="s">
        <v>55</v>
      </c>
      <c r="H6" s="362" t="s">
        <v>290</v>
      </c>
      <c r="I6" s="362" t="s">
        <v>290</v>
      </c>
      <c r="J6" s="657" t="s">
        <v>56</v>
      </c>
      <c r="K6" s="657" t="s">
        <v>57</v>
      </c>
      <c r="L6" s="617" t="s">
        <v>294</v>
      </c>
      <c r="M6" s="657" t="s">
        <v>58</v>
      </c>
      <c r="N6" s="657" t="s">
        <v>59</v>
      </c>
      <c r="O6" s="657" t="s">
        <v>5</v>
      </c>
    </row>
    <row r="7" spans="1:15" ht="11.25">
      <c r="A7" s="379" t="s">
        <v>221</v>
      </c>
      <c r="B7" s="657"/>
      <c r="C7" s="379" t="s">
        <v>60</v>
      </c>
      <c r="D7" s="380" t="s">
        <v>288</v>
      </c>
      <c r="E7" s="658"/>
      <c r="F7" s="658"/>
      <c r="G7" s="658"/>
      <c r="H7" s="362" t="s">
        <v>291</v>
      </c>
      <c r="I7" s="362" t="s">
        <v>293</v>
      </c>
      <c r="J7" s="657" t="s">
        <v>56</v>
      </c>
      <c r="K7" s="657" t="s">
        <v>57</v>
      </c>
      <c r="L7" s="617"/>
      <c r="M7" s="657" t="s">
        <v>58</v>
      </c>
      <c r="N7" s="657" t="s">
        <v>59</v>
      </c>
      <c r="O7" s="657" t="s">
        <v>5</v>
      </c>
    </row>
    <row r="8" spans="1:15" ht="11.25">
      <c r="A8" s="393"/>
      <c r="B8" s="393"/>
      <c r="C8" s="393"/>
      <c r="D8" s="394"/>
      <c r="E8" s="393"/>
      <c r="F8" s="393"/>
      <c r="G8" s="393"/>
      <c r="H8" s="395" t="s">
        <v>292</v>
      </c>
      <c r="I8" s="395"/>
      <c r="J8" s="393"/>
      <c r="K8" s="393"/>
      <c r="L8" s="393"/>
      <c r="M8" s="393"/>
      <c r="N8" s="393"/>
      <c r="O8" s="393"/>
    </row>
    <row r="9" spans="1:15" ht="11.25">
      <c r="A9" s="384" t="s">
        <v>223</v>
      </c>
      <c r="B9" s="385">
        <v>22</v>
      </c>
      <c r="C9" s="385">
        <v>0</v>
      </c>
      <c r="D9" s="385">
        <v>0</v>
      </c>
      <c r="E9" s="385">
        <v>0</v>
      </c>
      <c r="F9" s="385">
        <v>0</v>
      </c>
      <c r="G9" s="385">
        <v>0</v>
      </c>
      <c r="H9" s="385">
        <v>0</v>
      </c>
      <c r="I9" s="385">
        <v>1</v>
      </c>
      <c r="J9" s="385">
        <v>0</v>
      </c>
      <c r="K9" s="385">
        <v>0</v>
      </c>
      <c r="L9" s="385">
        <v>0</v>
      </c>
      <c r="M9" s="385">
        <v>0</v>
      </c>
      <c r="N9" s="385">
        <v>23</v>
      </c>
      <c r="O9" s="386">
        <v>0.006455542363795073</v>
      </c>
    </row>
    <row r="10" spans="1:15" ht="11.25">
      <c r="A10" s="384" t="s">
        <v>224</v>
      </c>
      <c r="B10" s="385">
        <v>8421</v>
      </c>
      <c r="C10" s="385">
        <v>531</v>
      </c>
      <c r="D10" s="385">
        <v>7929</v>
      </c>
      <c r="E10" s="385">
        <v>128</v>
      </c>
      <c r="F10" s="385">
        <v>172</v>
      </c>
      <c r="G10" s="385">
        <v>98</v>
      </c>
      <c r="H10" s="385">
        <v>109</v>
      </c>
      <c r="I10" s="385">
        <v>101</v>
      </c>
      <c r="J10" s="385">
        <v>83</v>
      </c>
      <c r="K10" s="385">
        <v>26</v>
      </c>
      <c r="L10" s="385">
        <v>58</v>
      </c>
      <c r="M10" s="385">
        <v>89</v>
      </c>
      <c r="N10" s="385">
        <v>17745</v>
      </c>
      <c r="O10" s="386">
        <v>4.980591271545372</v>
      </c>
    </row>
    <row r="11" spans="1:15" ht="11.25">
      <c r="A11" s="384" t="s">
        <v>225</v>
      </c>
      <c r="B11" s="385">
        <v>15041</v>
      </c>
      <c r="C11" s="385">
        <v>937</v>
      </c>
      <c r="D11" s="385">
        <v>5194</v>
      </c>
      <c r="E11" s="385">
        <v>191</v>
      </c>
      <c r="F11" s="385">
        <v>13</v>
      </c>
      <c r="G11" s="385">
        <v>0</v>
      </c>
      <c r="H11" s="385">
        <v>231</v>
      </c>
      <c r="I11" s="385">
        <v>155</v>
      </c>
      <c r="J11" s="385">
        <v>69</v>
      </c>
      <c r="K11" s="385">
        <v>47</v>
      </c>
      <c r="L11" s="385">
        <v>54</v>
      </c>
      <c r="M11" s="385">
        <v>132</v>
      </c>
      <c r="N11" s="385">
        <v>22064</v>
      </c>
      <c r="O11" s="386">
        <v>6.192829857164108</v>
      </c>
    </row>
    <row r="12" spans="1:15" ht="11.25">
      <c r="A12" s="384" t="s">
        <v>226</v>
      </c>
      <c r="B12" s="385">
        <v>16549</v>
      </c>
      <c r="C12" s="385">
        <v>1277</v>
      </c>
      <c r="D12" s="385">
        <v>3691</v>
      </c>
      <c r="E12" s="385">
        <v>238</v>
      </c>
      <c r="F12" s="385">
        <v>12</v>
      </c>
      <c r="G12" s="385">
        <v>1</v>
      </c>
      <c r="H12" s="385">
        <v>213</v>
      </c>
      <c r="I12" s="385">
        <v>212</v>
      </c>
      <c r="J12" s="385">
        <v>77</v>
      </c>
      <c r="K12" s="385">
        <v>55</v>
      </c>
      <c r="L12" s="385">
        <v>73</v>
      </c>
      <c r="M12" s="385">
        <v>142</v>
      </c>
      <c r="N12" s="385">
        <v>22540</v>
      </c>
      <c r="O12" s="386">
        <v>6.326431516519172</v>
      </c>
    </row>
    <row r="13" spans="1:15" ht="11.25">
      <c r="A13" s="384" t="s">
        <v>227</v>
      </c>
      <c r="B13" s="385">
        <v>6851</v>
      </c>
      <c r="C13" s="385">
        <v>431</v>
      </c>
      <c r="D13" s="385">
        <v>1849</v>
      </c>
      <c r="E13" s="385">
        <v>154</v>
      </c>
      <c r="F13" s="385">
        <v>12</v>
      </c>
      <c r="G13" s="385">
        <v>1</v>
      </c>
      <c r="H13" s="385">
        <v>116</v>
      </c>
      <c r="I13" s="385">
        <v>110</v>
      </c>
      <c r="J13" s="385">
        <v>38</v>
      </c>
      <c r="K13" s="385">
        <v>27</v>
      </c>
      <c r="L13" s="385">
        <v>36</v>
      </c>
      <c r="M13" s="385">
        <v>97</v>
      </c>
      <c r="N13" s="385">
        <v>9722</v>
      </c>
      <c r="O13" s="386">
        <v>2.7287296896006827</v>
      </c>
    </row>
    <row r="14" spans="1:15" ht="11.25">
      <c r="A14" s="384" t="s">
        <v>228</v>
      </c>
      <c r="B14" s="385">
        <v>6827</v>
      </c>
      <c r="C14" s="385">
        <v>424</v>
      </c>
      <c r="D14" s="385">
        <v>1656</v>
      </c>
      <c r="E14" s="385">
        <v>136</v>
      </c>
      <c r="F14" s="385">
        <v>7</v>
      </c>
      <c r="G14" s="385">
        <v>2</v>
      </c>
      <c r="H14" s="385">
        <v>122</v>
      </c>
      <c r="I14" s="385">
        <v>118</v>
      </c>
      <c r="J14" s="385">
        <v>100</v>
      </c>
      <c r="K14" s="385">
        <v>34</v>
      </c>
      <c r="L14" s="385">
        <v>33</v>
      </c>
      <c r="M14" s="385">
        <v>102</v>
      </c>
      <c r="N14" s="385">
        <v>9561</v>
      </c>
      <c r="O14" s="386">
        <v>2.683540893054117</v>
      </c>
    </row>
    <row r="15" spans="1:15" ht="11.25">
      <c r="A15" s="384" t="s">
        <v>229</v>
      </c>
      <c r="B15" s="385">
        <v>6965</v>
      </c>
      <c r="C15" s="385">
        <v>464</v>
      </c>
      <c r="D15" s="385">
        <v>1737</v>
      </c>
      <c r="E15" s="385">
        <v>142</v>
      </c>
      <c r="F15" s="385">
        <v>14</v>
      </c>
      <c r="G15" s="385">
        <v>0</v>
      </c>
      <c r="H15" s="385">
        <v>161</v>
      </c>
      <c r="I15" s="385">
        <v>146</v>
      </c>
      <c r="J15" s="385">
        <v>11</v>
      </c>
      <c r="K15" s="385">
        <v>36</v>
      </c>
      <c r="L15" s="385">
        <v>28</v>
      </c>
      <c r="M15" s="385">
        <v>141</v>
      </c>
      <c r="N15" s="385">
        <v>9845</v>
      </c>
      <c r="O15" s="386">
        <v>2.763252807459239</v>
      </c>
    </row>
    <row r="16" spans="1:15" ht="11.25">
      <c r="A16" s="384" t="s">
        <v>230</v>
      </c>
      <c r="B16" s="385">
        <v>7167</v>
      </c>
      <c r="C16" s="385">
        <v>472</v>
      </c>
      <c r="D16" s="385">
        <v>1825</v>
      </c>
      <c r="E16" s="385">
        <v>170</v>
      </c>
      <c r="F16" s="385">
        <v>7</v>
      </c>
      <c r="G16" s="385">
        <v>1</v>
      </c>
      <c r="H16" s="385">
        <v>164</v>
      </c>
      <c r="I16" s="385">
        <v>146</v>
      </c>
      <c r="J16" s="385">
        <v>8</v>
      </c>
      <c r="K16" s="385">
        <v>31</v>
      </c>
      <c r="L16" s="385">
        <v>33</v>
      </c>
      <c r="M16" s="385">
        <v>133</v>
      </c>
      <c r="N16" s="385">
        <v>10157</v>
      </c>
      <c r="O16" s="386">
        <v>2.8508236430028937</v>
      </c>
    </row>
    <row r="17" spans="1:15" ht="11.25">
      <c r="A17" s="384" t="s">
        <v>231</v>
      </c>
      <c r="B17" s="385">
        <v>6940</v>
      </c>
      <c r="C17" s="385">
        <v>443</v>
      </c>
      <c r="D17" s="385">
        <v>4164</v>
      </c>
      <c r="E17" s="385">
        <v>226</v>
      </c>
      <c r="F17" s="385">
        <v>11</v>
      </c>
      <c r="G17" s="385">
        <v>2</v>
      </c>
      <c r="H17" s="385">
        <v>142</v>
      </c>
      <c r="I17" s="385">
        <v>143</v>
      </c>
      <c r="J17" s="385">
        <v>3</v>
      </c>
      <c r="K17" s="385">
        <v>27</v>
      </c>
      <c r="L17" s="385">
        <v>28</v>
      </c>
      <c r="M17" s="385">
        <v>125</v>
      </c>
      <c r="N17" s="385">
        <v>12254</v>
      </c>
      <c r="O17" s="386">
        <v>3.4394007011280356</v>
      </c>
    </row>
    <row r="18" spans="1:15" ht="11.25">
      <c r="A18" s="384" t="s">
        <v>232</v>
      </c>
      <c r="B18" s="385">
        <v>6583</v>
      </c>
      <c r="C18" s="385">
        <v>424</v>
      </c>
      <c r="D18" s="385">
        <v>915</v>
      </c>
      <c r="E18" s="385">
        <v>222</v>
      </c>
      <c r="F18" s="385">
        <v>8</v>
      </c>
      <c r="G18" s="385">
        <v>0</v>
      </c>
      <c r="H18" s="385">
        <v>181</v>
      </c>
      <c r="I18" s="385">
        <v>147</v>
      </c>
      <c r="J18" s="385">
        <v>6</v>
      </c>
      <c r="K18" s="385">
        <v>59</v>
      </c>
      <c r="L18" s="385">
        <v>28</v>
      </c>
      <c r="M18" s="385">
        <v>137</v>
      </c>
      <c r="N18" s="385">
        <v>8710</v>
      </c>
      <c r="O18" s="386">
        <v>2.4446858255936994</v>
      </c>
    </row>
    <row r="19" spans="1:15" ht="11.25">
      <c r="A19" s="384" t="s">
        <v>233</v>
      </c>
      <c r="B19" s="385">
        <v>6621</v>
      </c>
      <c r="C19" s="385">
        <v>410</v>
      </c>
      <c r="D19" s="385">
        <v>1090</v>
      </c>
      <c r="E19" s="385">
        <v>235</v>
      </c>
      <c r="F19" s="385">
        <v>8</v>
      </c>
      <c r="G19" s="385">
        <v>2</v>
      </c>
      <c r="H19" s="385">
        <v>178</v>
      </c>
      <c r="I19" s="385">
        <v>148</v>
      </c>
      <c r="J19" s="385">
        <v>8</v>
      </c>
      <c r="K19" s="385">
        <v>43</v>
      </c>
      <c r="L19" s="385">
        <v>32</v>
      </c>
      <c r="M19" s="385">
        <v>148</v>
      </c>
      <c r="N19" s="385">
        <v>8923</v>
      </c>
      <c r="O19" s="386">
        <v>2.504469761397541</v>
      </c>
    </row>
    <row r="20" spans="1:15" ht="11.25">
      <c r="A20" s="384" t="s">
        <v>234</v>
      </c>
      <c r="B20" s="385">
        <v>6443</v>
      </c>
      <c r="C20" s="385">
        <v>431</v>
      </c>
      <c r="D20" s="385">
        <v>904</v>
      </c>
      <c r="E20" s="385">
        <v>289</v>
      </c>
      <c r="F20" s="385">
        <v>3</v>
      </c>
      <c r="G20" s="385">
        <v>0</v>
      </c>
      <c r="H20" s="385">
        <v>198</v>
      </c>
      <c r="I20" s="385">
        <v>151</v>
      </c>
      <c r="J20" s="385">
        <v>9</v>
      </c>
      <c r="K20" s="385">
        <v>30</v>
      </c>
      <c r="L20" s="385">
        <v>23</v>
      </c>
      <c r="M20" s="385">
        <v>141</v>
      </c>
      <c r="N20" s="385">
        <v>8622</v>
      </c>
      <c r="O20" s="386">
        <v>2.4199863591583095</v>
      </c>
    </row>
    <row r="21" spans="1:15" ht="11.25">
      <c r="A21" s="384" t="s">
        <v>235</v>
      </c>
      <c r="B21" s="385">
        <v>6441</v>
      </c>
      <c r="C21" s="385">
        <v>360</v>
      </c>
      <c r="D21" s="385">
        <v>886</v>
      </c>
      <c r="E21" s="385">
        <v>252</v>
      </c>
      <c r="F21" s="385">
        <v>6</v>
      </c>
      <c r="G21" s="385">
        <v>0</v>
      </c>
      <c r="H21" s="385">
        <v>192</v>
      </c>
      <c r="I21" s="385">
        <v>165</v>
      </c>
      <c r="J21" s="385">
        <v>5</v>
      </c>
      <c r="K21" s="385">
        <v>41</v>
      </c>
      <c r="L21" s="385">
        <v>24</v>
      </c>
      <c r="M21" s="385">
        <v>149</v>
      </c>
      <c r="N21" s="385">
        <v>8521</v>
      </c>
      <c r="O21" s="386">
        <v>2.3916381079086007</v>
      </c>
    </row>
    <row r="22" spans="1:15" ht="11.25">
      <c r="A22" s="384" t="s">
        <v>236</v>
      </c>
      <c r="B22" s="385">
        <v>6130</v>
      </c>
      <c r="C22" s="385">
        <v>401</v>
      </c>
      <c r="D22" s="385">
        <v>1245</v>
      </c>
      <c r="E22" s="385">
        <v>345</v>
      </c>
      <c r="F22" s="385">
        <v>2</v>
      </c>
      <c r="G22" s="385">
        <v>1</v>
      </c>
      <c r="H22" s="385">
        <v>184</v>
      </c>
      <c r="I22" s="385">
        <v>176</v>
      </c>
      <c r="J22" s="385">
        <v>6</v>
      </c>
      <c r="K22" s="385">
        <v>26</v>
      </c>
      <c r="L22" s="385">
        <v>19</v>
      </c>
      <c r="M22" s="385">
        <v>182</v>
      </c>
      <c r="N22" s="385">
        <v>8717</v>
      </c>
      <c r="O22" s="386">
        <v>2.4466505558783327</v>
      </c>
    </row>
    <row r="23" spans="1:15" ht="11.25">
      <c r="A23" s="384" t="s">
        <v>237</v>
      </c>
      <c r="B23" s="385">
        <v>6104</v>
      </c>
      <c r="C23" s="385">
        <v>392</v>
      </c>
      <c r="D23" s="385">
        <v>872</v>
      </c>
      <c r="E23" s="385">
        <v>420</v>
      </c>
      <c r="F23" s="385">
        <v>3</v>
      </c>
      <c r="G23" s="385">
        <v>3</v>
      </c>
      <c r="H23" s="385">
        <v>188</v>
      </c>
      <c r="I23" s="385">
        <v>163</v>
      </c>
      <c r="J23" s="385">
        <v>4</v>
      </c>
      <c r="K23" s="385">
        <v>14</v>
      </c>
      <c r="L23" s="385">
        <v>17</v>
      </c>
      <c r="M23" s="385">
        <v>209</v>
      </c>
      <c r="N23" s="385">
        <v>8389</v>
      </c>
      <c r="O23" s="386">
        <v>2.354588908255516</v>
      </c>
    </row>
    <row r="24" spans="1:15" ht="11.25">
      <c r="A24" s="384" t="s">
        <v>238</v>
      </c>
      <c r="B24" s="385">
        <v>6084</v>
      </c>
      <c r="C24" s="385">
        <v>407</v>
      </c>
      <c r="D24" s="385">
        <v>873</v>
      </c>
      <c r="E24" s="385">
        <v>433</v>
      </c>
      <c r="F24" s="385">
        <v>8</v>
      </c>
      <c r="G24" s="385">
        <v>0</v>
      </c>
      <c r="H24" s="385">
        <v>196</v>
      </c>
      <c r="I24" s="385">
        <v>201</v>
      </c>
      <c r="J24" s="385">
        <v>7</v>
      </c>
      <c r="K24" s="385">
        <v>22</v>
      </c>
      <c r="L24" s="385">
        <v>14</v>
      </c>
      <c r="M24" s="385">
        <v>247</v>
      </c>
      <c r="N24" s="385">
        <v>8492</v>
      </c>
      <c r="O24" s="386">
        <v>2.38349851101512</v>
      </c>
    </row>
    <row r="25" spans="1:15" ht="11.25">
      <c r="A25" s="384" t="s">
        <v>239</v>
      </c>
      <c r="B25" s="385">
        <v>5907</v>
      </c>
      <c r="C25" s="385">
        <v>422</v>
      </c>
      <c r="D25" s="385">
        <v>763</v>
      </c>
      <c r="E25" s="385">
        <v>546</v>
      </c>
      <c r="F25" s="385">
        <v>2</v>
      </c>
      <c r="G25" s="385">
        <v>1</v>
      </c>
      <c r="H25" s="385">
        <v>218</v>
      </c>
      <c r="I25" s="385">
        <v>220</v>
      </c>
      <c r="J25" s="385">
        <v>5</v>
      </c>
      <c r="K25" s="385">
        <v>14</v>
      </c>
      <c r="L25" s="385">
        <v>18</v>
      </c>
      <c r="M25" s="385">
        <v>248</v>
      </c>
      <c r="N25" s="385">
        <v>8364</v>
      </c>
      <c r="O25" s="386">
        <v>2.3475720143818255</v>
      </c>
    </row>
    <row r="26" spans="1:15" ht="11.25">
      <c r="A26" s="384" t="s">
        <v>240</v>
      </c>
      <c r="B26" s="385">
        <v>6005</v>
      </c>
      <c r="C26" s="385">
        <v>423</v>
      </c>
      <c r="D26" s="385">
        <v>696</v>
      </c>
      <c r="E26" s="385">
        <v>619</v>
      </c>
      <c r="F26" s="385">
        <v>4</v>
      </c>
      <c r="G26" s="385">
        <v>2</v>
      </c>
      <c r="H26" s="385">
        <v>230</v>
      </c>
      <c r="I26" s="385">
        <v>193</v>
      </c>
      <c r="J26" s="385">
        <v>4</v>
      </c>
      <c r="K26" s="385">
        <v>18</v>
      </c>
      <c r="L26" s="385">
        <v>17</v>
      </c>
      <c r="M26" s="385">
        <v>355</v>
      </c>
      <c r="N26" s="385">
        <v>8566</v>
      </c>
      <c r="O26" s="386">
        <v>2.404268516881243</v>
      </c>
    </row>
    <row r="27" spans="1:15" ht="11.25">
      <c r="A27" s="384" t="s">
        <v>241</v>
      </c>
      <c r="B27" s="385">
        <v>5889</v>
      </c>
      <c r="C27" s="385">
        <v>405</v>
      </c>
      <c r="D27" s="385">
        <v>660</v>
      </c>
      <c r="E27" s="385">
        <v>723</v>
      </c>
      <c r="F27" s="385">
        <v>1</v>
      </c>
      <c r="G27" s="385">
        <v>0</v>
      </c>
      <c r="H27" s="385">
        <v>250</v>
      </c>
      <c r="I27" s="385">
        <v>217</v>
      </c>
      <c r="J27" s="385">
        <v>3</v>
      </c>
      <c r="K27" s="385">
        <v>11</v>
      </c>
      <c r="L27" s="385">
        <v>13</v>
      </c>
      <c r="M27" s="385">
        <v>416</v>
      </c>
      <c r="N27" s="385">
        <v>8588</v>
      </c>
      <c r="O27" s="386">
        <v>2.4104433834900907</v>
      </c>
    </row>
    <row r="28" spans="1:15" ht="11.25">
      <c r="A28" s="384" t="s">
        <v>242</v>
      </c>
      <c r="B28" s="385">
        <v>5689</v>
      </c>
      <c r="C28" s="385">
        <v>401</v>
      </c>
      <c r="D28" s="385">
        <v>651</v>
      </c>
      <c r="E28" s="385">
        <v>978</v>
      </c>
      <c r="F28" s="385">
        <v>5</v>
      </c>
      <c r="G28" s="385">
        <v>0</v>
      </c>
      <c r="H28" s="385">
        <v>274</v>
      </c>
      <c r="I28" s="385">
        <v>279</v>
      </c>
      <c r="J28" s="385">
        <v>0</v>
      </c>
      <c r="K28" s="385">
        <v>16</v>
      </c>
      <c r="L28" s="385">
        <v>19</v>
      </c>
      <c r="M28" s="385">
        <v>4661</v>
      </c>
      <c r="N28" s="385">
        <v>12973</v>
      </c>
      <c r="O28" s="386">
        <v>3.641206568935369</v>
      </c>
    </row>
    <row r="29" spans="1:15" ht="11.25">
      <c r="A29" s="384" t="s">
        <v>243</v>
      </c>
      <c r="B29" s="385">
        <v>5793</v>
      </c>
      <c r="C29" s="385">
        <v>409</v>
      </c>
      <c r="D29" s="385">
        <v>867</v>
      </c>
      <c r="E29" s="385">
        <v>1126</v>
      </c>
      <c r="F29" s="385">
        <v>4</v>
      </c>
      <c r="G29" s="385">
        <v>0</v>
      </c>
      <c r="H29" s="385">
        <v>303</v>
      </c>
      <c r="I29" s="385">
        <v>296</v>
      </c>
      <c r="J29" s="385">
        <v>5</v>
      </c>
      <c r="K29" s="385">
        <v>18</v>
      </c>
      <c r="L29" s="385">
        <v>9</v>
      </c>
      <c r="M29" s="385">
        <v>212</v>
      </c>
      <c r="N29" s="385">
        <v>9042</v>
      </c>
      <c r="O29" s="386">
        <v>2.5378701762363067</v>
      </c>
    </row>
    <row r="30" spans="1:15" ht="11.25">
      <c r="A30" s="384" t="s">
        <v>244</v>
      </c>
      <c r="B30" s="385">
        <v>5820</v>
      </c>
      <c r="C30" s="385">
        <v>389</v>
      </c>
      <c r="D30" s="385">
        <v>449</v>
      </c>
      <c r="E30" s="385">
        <v>1490</v>
      </c>
      <c r="F30" s="385">
        <v>2</v>
      </c>
      <c r="G30" s="385">
        <v>1</v>
      </c>
      <c r="H30" s="385">
        <v>256</v>
      </c>
      <c r="I30" s="385">
        <v>451</v>
      </c>
      <c r="J30" s="385">
        <v>4</v>
      </c>
      <c r="K30" s="385">
        <v>20</v>
      </c>
      <c r="L30" s="385">
        <v>12</v>
      </c>
      <c r="M30" s="385">
        <v>166</v>
      </c>
      <c r="N30" s="385">
        <v>9060</v>
      </c>
      <c r="O30" s="386">
        <v>2.5429223398253638</v>
      </c>
    </row>
    <row r="31" spans="1:15" ht="11.25">
      <c r="A31" s="384" t="s">
        <v>263</v>
      </c>
      <c r="B31" s="385">
        <v>9144</v>
      </c>
      <c r="C31" s="385">
        <v>601</v>
      </c>
      <c r="D31" s="385">
        <v>623</v>
      </c>
      <c r="E31" s="385">
        <v>3247</v>
      </c>
      <c r="F31" s="385">
        <v>1</v>
      </c>
      <c r="G31" s="385">
        <v>2</v>
      </c>
      <c r="H31" s="385">
        <v>410</v>
      </c>
      <c r="I31" s="385">
        <v>683</v>
      </c>
      <c r="J31" s="385">
        <v>6</v>
      </c>
      <c r="K31" s="385">
        <v>22</v>
      </c>
      <c r="L31" s="385">
        <v>13</v>
      </c>
      <c r="M31" s="385">
        <v>172</v>
      </c>
      <c r="N31" s="385">
        <v>14924</v>
      </c>
      <c r="O31" s="386">
        <v>4.18880496683816</v>
      </c>
    </row>
    <row r="32" spans="1:15" ht="11.25">
      <c r="A32" s="384" t="s">
        <v>277</v>
      </c>
      <c r="B32" s="385">
        <v>11474</v>
      </c>
      <c r="C32" s="385">
        <v>843</v>
      </c>
      <c r="D32" s="385">
        <v>645</v>
      </c>
      <c r="E32" s="385">
        <v>6578</v>
      </c>
      <c r="F32" s="385">
        <v>3</v>
      </c>
      <c r="G32" s="385">
        <v>2</v>
      </c>
      <c r="H32" s="385">
        <v>2947</v>
      </c>
      <c r="I32" s="385">
        <v>588</v>
      </c>
      <c r="J32" s="385">
        <v>4</v>
      </c>
      <c r="K32" s="385">
        <v>25</v>
      </c>
      <c r="L32" s="385">
        <v>16</v>
      </c>
      <c r="M32" s="385">
        <v>95</v>
      </c>
      <c r="N32" s="385">
        <v>23220</v>
      </c>
      <c r="O32" s="386">
        <v>6.517291029883547</v>
      </c>
    </row>
    <row r="33" spans="1:15" ht="11.25">
      <c r="A33" s="394" t="s">
        <v>286</v>
      </c>
      <c r="B33" s="399">
        <v>42283</v>
      </c>
      <c r="C33" s="399">
        <v>2594</v>
      </c>
      <c r="D33" s="399">
        <v>3218</v>
      </c>
      <c r="E33" s="399">
        <v>37926</v>
      </c>
      <c r="F33" s="399">
        <v>12</v>
      </c>
      <c r="G33" s="399">
        <v>6</v>
      </c>
      <c r="H33" s="399">
        <v>0</v>
      </c>
      <c r="I33" s="399">
        <v>584</v>
      </c>
      <c r="J33" s="399">
        <v>19</v>
      </c>
      <c r="K33" s="399">
        <v>113</v>
      </c>
      <c r="L33" s="399">
        <v>82</v>
      </c>
      <c r="M33" s="399">
        <v>424</v>
      </c>
      <c r="N33" s="399">
        <v>87261</v>
      </c>
      <c r="O33" s="400">
        <v>24.49204705248356</v>
      </c>
    </row>
    <row r="34" spans="1:15" s="87" customFormat="1" ht="18.75" customHeight="1">
      <c r="A34" s="396" t="s">
        <v>2</v>
      </c>
      <c r="B34" s="397">
        <v>217193</v>
      </c>
      <c r="C34" s="397">
        <v>14291</v>
      </c>
      <c r="D34" s="397">
        <v>43402</v>
      </c>
      <c r="E34" s="397">
        <v>56814</v>
      </c>
      <c r="F34" s="397">
        <v>320</v>
      </c>
      <c r="G34" s="397">
        <v>125</v>
      </c>
      <c r="H34" s="397">
        <v>7463</v>
      </c>
      <c r="I34" s="397">
        <v>5794</v>
      </c>
      <c r="J34" s="397">
        <v>484</v>
      </c>
      <c r="K34" s="397">
        <v>775</v>
      </c>
      <c r="L34" s="397">
        <v>699</v>
      </c>
      <c r="M34" s="397">
        <v>8923</v>
      </c>
      <c r="N34" s="397">
        <v>356283</v>
      </c>
      <c r="O34" s="398">
        <v>100</v>
      </c>
    </row>
    <row r="35" spans="1:15" s="88" customFormat="1" ht="31.5" customHeight="1">
      <c r="A35" s="387" t="s">
        <v>245</v>
      </c>
      <c r="B35" s="388">
        <v>687.9937419599588</v>
      </c>
      <c r="C35" s="388">
        <v>710.0444617784711</v>
      </c>
      <c r="D35" s="388">
        <v>400.58507572958996</v>
      </c>
      <c r="E35" s="388">
        <v>1000.0444032891326</v>
      </c>
      <c r="F35" s="388">
        <v>264.63428571428574</v>
      </c>
      <c r="G35" s="388">
        <v>206.73611111111111</v>
      </c>
      <c r="H35" s="388">
        <v>777.8418040737148</v>
      </c>
      <c r="I35" s="388">
        <v>721.2779937304075</v>
      </c>
      <c r="J35" s="388">
        <v>295.19223985890653</v>
      </c>
      <c r="K35" s="388">
        <v>606.9224936815501</v>
      </c>
      <c r="L35" s="388">
        <v>509.74685314685314</v>
      </c>
      <c r="M35" s="388">
        <v>769.0385520564832</v>
      </c>
      <c r="N35" s="388">
        <v>701.8327337480755</v>
      </c>
      <c r="O35" s="389" t="s">
        <v>246</v>
      </c>
    </row>
    <row r="36" spans="1:28" s="87" customFormat="1" ht="31.5" customHeight="1">
      <c r="A36" s="390" t="s">
        <v>247</v>
      </c>
      <c r="B36" s="391">
        <v>740</v>
      </c>
      <c r="C36" s="391">
        <v>780</v>
      </c>
      <c r="D36" s="391">
        <v>340</v>
      </c>
      <c r="E36" s="391">
        <v>1079</v>
      </c>
      <c r="F36" s="391">
        <v>40</v>
      </c>
      <c r="G36" s="391">
        <v>40</v>
      </c>
      <c r="H36" s="391">
        <v>900</v>
      </c>
      <c r="I36" s="391">
        <v>780</v>
      </c>
      <c r="J36" s="391">
        <v>200</v>
      </c>
      <c r="K36" s="391">
        <v>580</v>
      </c>
      <c r="L36" s="391">
        <v>460</v>
      </c>
      <c r="M36" s="391">
        <v>860</v>
      </c>
      <c r="N36" s="391">
        <v>780</v>
      </c>
      <c r="O36" s="392" t="s">
        <v>246</v>
      </c>
      <c r="P36" s="377"/>
      <c r="Q36" s="377"/>
      <c r="R36" s="377"/>
      <c r="S36" s="377"/>
      <c r="T36" s="377"/>
      <c r="U36" s="377"/>
      <c r="V36" s="377"/>
      <c r="W36" s="377"/>
      <c r="X36" s="377"/>
      <c r="Y36" s="377"/>
      <c r="Z36" s="377"/>
      <c r="AA36" s="377"/>
      <c r="AB36" s="377"/>
    </row>
    <row r="37" spans="1:19" ht="11.25">
      <c r="A37" s="614" t="s">
        <v>285</v>
      </c>
      <c r="B37" s="614"/>
      <c r="C37" s="614"/>
      <c r="D37" s="614"/>
      <c r="E37" s="614"/>
      <c r="F37" s="614"/>
      <c r="G37" s="614"/>
      <c r="H37" s="614"/>
      <c r="I37" s="614"/>
      <c r="J37" s="614"/>
      <c r="K37" s="614"/>
      <c r="L37" s="614"/>
      <c r="M37" s="614"/>
      <c r="N37" s="614"/>
      <c r="O37" s="614"/>
      <c r="P37" s="31"/>
      <c r="Q37" s="31"/>
      <c r="R37" s="31"/>
      <c r="S37" s="31"/>
    </row>
    <row r="38" spans="1:19" ht="11.25">
      <c r="A38" s="123"/>
      <c r="B38" s="123"/>
      <c r="C38" s="123"/>
      <c r="D38" s="123"/>
      <c r="E38" s="123"/>
      <c r="F38" s="123"/>
      <c r="G38" s="123"/>
      <c r="H38" s="123"/>
      <c r="I38" s="123"/>
      <c r="J38" s="123"/>
      <c r="K38" s="123"/>
      <c r="L38" s="123"/>
      <c r="M38" s="123"/>
      <c r="N38" s="123"/>
      <c r="O38" s="123"/>
      <c r="P38" s="31"/>
      <c r="Q38" s="31"/>
      <c r="R38" s="31"/>
      <c r="S38" s="31"/>
    </row>
    <row r="39" spans="1:19" ht="11.25">
      <c r="A39" s="123"/>
      <c r="B39" s="123"/>
      <c r="C39" s="123"/>
      <c r="D39" s="123"/>
      <c r="E39" s="123"/>
      <c r="F39" s="123"/>
      <c r="G39" s="123"/>
      <c r="H39" s="123"/>
      <c r="I39" s="123"/>
      <c r="J39" s="123"/>
      <c r="K39" s="123"/>
      <c r="L39" s="123"/>
      <c r="M39" s="123"/>
      <c r="N39" s="123"/>
      <c r="O39" s="123"/>
      <c r="P39" s="31"/>
      <c r="Q39" s="31"/>
      <c r="R39" s="31"/>
      <c r="S39" s="31"/>
    </row>
    <row r="40" spans="1:15" ht="11.25">
      <c r="A40" s="483" t="s">
        <v>280</v>
      </c>
      <c r="B40" s="483"/>
      <c r="C40" s="483"/>
      <c r="D40" s="483"/>
      <c r="E40" s="483"/>
      <c r="F40" s="483"/>
      <c r="G40" s="483"/>
      <c r="H40" s="483"/>
      <c r="I40" s="483"/>
      <c r="J40" s="483"/>
      <c r="K40" s="483"/>
      <c r="L40" s="483"/>
      <c r="M40" s="483"/>
      <c r="N40" s="483"/>
      <c r="O40" s="483"/>
    </row>
    <row r="41" spans="1:15" ht="11.25">
      <c r="A41" s="30"/>
      <c r="B41" s="30"/>
      <c r="C41" s="30"/>
      <c r="D41" s="30"/>
      <c r="E41" s="30"/>
      <c r="F41" s="30"/>
      <c r="G41" s="30"/>
      <c r="H41" s="30"/>
      <c r="I41" s="30"/>
      <c r="J41" s="30"/>
      <c r="K41" s="30"/>
      <c r="L41" s="30"/>
      <c r="M41" s="30"/>
      <c r="N41" s="30"/>
      <c r="O41" s="30"/>
    </row>
    <row r="42" spans="1:15" ht="11.25">
      <c r="A42" s="627" t="s">
        <v>80</v>
      </c>
      <c r="B42" s="627"/>
      <c r="C42" s="627"/>
      <c r="D42" s="627"/>
      <c r="E42" s="627"/>
      <c r="F42" s="627"/>
      <c r="G42" s="627"/>
      <c r="H42" s="627"/>
      <c r="I42" s="627"/>
      <c r="J42" s="627"/>
      <c r="K42" s="627"/>
      <c r="L42" s="627"/>
      <c r="M42" s="627"/>
      <c r="N42" s="627"/>
      <c r="O42" s="627"/>
    </row>
    <row r="44" spans="1:15" ht="11.25">
      <c r="A44" s="378"/>
      <c r="B44" s="378"/>
      <c r="C44" s="378"/>
      <c r="D44" s="378" t="s">
        <v>220</v>
      </c>
      <c r="E44" s="378"/>
      <c r="F44" s="378"/>
      <c r="G44" s="378"/>
      <c r="H44" s="378"/>
      <c r="I44" s="378"/>
      <c r="J44" s="378"/>
      <c r="K44" s="378"/>
      <c r="L44" s="378"/>
      <c r="M44" s="378"/>
      <c r="N44" s="378"/>
      <c r="O44" s="378"/>
    </row>
    <row r="45" spans="1:15" ht="11.25">
      <c r="A45" s="379" t="s">
        <v>219</v>
      </c>
      <c r="B45" s="657" t="s">
        <v>50</v>
      </c>
      <c r="C45" s="379" t="s">
        <v>220</v>
      </c>
      <c r="D45" s="379" t="s">
        <v>289</v>
      </c>
      <c r="E45" s="657" t="s">
        <v>53</v>
      </c>
      <c r="F45" s="657" t="s">
        <v>54</v>
      </c>
      <c r="G45" s="657" t="s">
        <v>55</v>
      </c>
      <c r="H45" s="362" t="s">
        <v>290</v>
      </c>
      <c r="I45" s="362" t="s">
        <v>290</v>
      </c>
      <c r="J45" s="657" t="s">
        <v>56</v>
      </c>
      <c r="K45" s="657" t="s">
        <v>57</v>
      </c>
      <c r="L45" s="617" t="s">
        <v>294</v>
      </c>
      <c r="M45" s="657" t="s">
        <v>58</v>
      </c>
      <c r="N45" s="657" t="s">
        <v>59</v>
      </c>
      <c r="O45" s="657" t="s">
        <v>5</v>
      </c>
    </row>
    <row r="46" spans="1:15" ht="11.25">
      <c r="A46" s="379" t="s">
        <v>221</v>
      </c>
      <c r="B46" s="657"/>
      <c r="C46" s="379" t="s">
        <v>60</v>
      </c>
      <c r="D46" s="380" t="s">
        <v>288</v>
      </c>
      <c r="E46" s="658"/>
      <c r="F46" s="658"/>
      <c r="G46" s="658"/>
      <c r="H46" s="362" t="s">
        <v>291</v>
      </c>
      <c r="I46" s="362" t="s">
        <v>293</v>
      </c>
      <c r="J46" s="657" t="s">
        <v>56</v>
      </c>
      <c r="K46" s="657" t="s">
        <v>57</v>
      </c>
      <c r="L46" s="617"/>
      <c r="M46" s="657" t="s">
        <v>58</v>
      </c>
      <c r="N46" s="657" t="s">
        <v>59</v>
      </c>
      <c r="O46" s="657" t="s">
        <v>5</v>
      </c>
    </row>
    <row r="47" spans="1:15" ht="11.25">
      <c r="A47" s="393"/>
      <c r="B47" s="393"/>
      <c r="C47" s="393"/>
      <c r="D47" s="394"/>
      <c r="E47" s="393"/>
      <c r="F47" s="393"/>
      <c r="G47" s="393"/>
      <c r="H47" s="395" t="s">
        <v>292</v>
      </c>
      <c r="I47" s="395"/>
      <c r="J47" s="393"/>
      <c r="K47" s="393"/>
      <c r="L47" s="393"/>
      <c r="M47" s="393"/>
      <c r="N47" s="393"/>
      <c r="O47" s="393"/>
    </row>
    <row r="48" spans="1:15" ht="11.25">
      <c r="A48" s="323" t="s">
        <v>223</v>
      </c>
      <c r="B48" s="401">
        <v>8</v>
      </c>
      <c r="C48" s="401">
        <v>0</v>
      </c>
      <c r="D48" s="401">
        <v>0</v>
      </c>
      <c r="E48" s="401">
        <v>0</v>
      </c>
      <c r="F48" s="401">
        <v>0</v>
      </c>
      <c r="G48" s="401">
        <v>0</v>
      </c>
      <c r="H48" s="401">
        <v>0</v>
      </c>
      <c r="I48" s="401">
        <v>1</v>
      </c>
      <c r="J48" s="401">
        <v>0</v>
      </c>
      <c r="K48" s="401">
        <v>0</v>
      </c>
      <c r="L48" s="401">
        <v>0</v>
      </c>
      <c r="M48" s="401">
        <v>0</v>
      </c>
      <c r="N48" s="401">
        <v>9</v>
      </c>
      <c r="O48" s="402">
        <v>0.010091496232508074</v>
      </c>
    </row>
    <row r="49" spans="1:15" ht="11.25">
      <c r="A49" s="323" t="s">
        <v>224</v>
      </c>
      <c r="B49" s="401">
        <v>1893</v>
      </c>
      <c r="C49" s="401">
        <v>249</v>
      </c>
      <c r="D49" s="401">
        <v>1154</v>
      </c>
      <c r="E49" s="401">
        <v>30</v>
      </c>
      <c r="F49" s="401">
        <v>5</v>
      </c>
      <c r="G49" s="401">
        <v>3</v>
      </c>
      <c r="H49" s="401">
        <v>33</v>
      </c>
      <c r="I49" s="401">
        <v>43</v>
      </c>
      <c r="J49" s="401">
        <v>5</v>
      </c>
      <c r="K49" s="401">
        <v>9</v>
      </c>
      <c r="L49" s="401">
        <v>9</v>
      </c>
      <c r="M49" s="401">
        <v>10</v>
      </c>
      <c r="N49" s="401">
        <v>3443</v>
      </c>
      <c r="O49" s="402">
        <v>3.8605579476139216</v>
      </c>
    </row>
    <row r="50" spans="1:15" ht="11.25">
      <c r="A50" s="323" t="s">
        <v>225</v>
      </c>
      <c r="B50" s="401">
        <v>3418</v>
      </c>
      <c r="C50" s="401">
        <v>465</v>
      </c>
      <c r="D50" s="401">
        <v>1109</v>
      </c>
      <c r="E50" s="401">
        <v>59</v>
      </c>
      <c r="F50" s="401">
        <v>7</v>
      </c>
      <c r="G50" s="401">
        <v>0</v>
      </c>
      <c r="H50" s="401">
        <v>50</v>
      </c>
      <c r="I50" s="401">
        <v>52</v>
      </c>
      <c r="J50" s="401">
        <v>4</v>
      </c>
      <c r="K50" s="401">
        <v>18</v>
      </c>
      <c r="L50" s="401">
        <v>6</v>
      </c>
      <c r="M50" s="401">
        <v>8</v>
      </c>
      <c r="N50" s="401">
        <v>5196</v>
      </c>
      <c r="O50" s="402">
        <v>5.826157158234661</v>
      </c>
    </row>
    <row r="51" spans="1:15" ht="11.25">
      <c r="A51" s="323" t="s">
        <v>226</v>
      </c>
      <c r="B51" s="401">
        <v>3722</v>
      </c>
      <c r="C51" s="401">
        <v>663</v>
      </c>
      <c r="D51" s="401">
        <v>924</v>
      </c>
      <c r="E51" s="401">
        <v>68</v>
      </c>
      <c r="F51" s="401">
        <v>7</v>
      </c>
      <c r="G51" s="401">
        <v>1</v>
      </c>
      <c r="H51" s="401">
        <v>41</v>
      </c>
      <c r="I51" s="401">
        <v>72</v>
      </c>
      <c r="J51" s="401">
        <v>6</v>
      </c>
      <c r="K51" s="401">
        <v>12</v>
      </c>
      <c r="L51" s="401">
        <v>6</v>
      </c>
      <c r="M51" s="401">
        <v>17</v>
      </c>
      <c r="N51" s="401">
        <v>5539</v>
      </c>
      <c r="O51" s="402">
        <v>6.210755292429135</v>
      </c>
    </row>
    <row r="52" spans="1:15" ht="11.25">
      <c r="A52" s="323" t="s">
        <v>227</v>
      </c>
      <c r="B52" s="401">
        <v>1446</v>
      </c>
      <c r="C52" s="401">
        <v>185</v>
      </c>
      <c r="D52" s="401">
        <v>482</v>
      </c>
      <c r="E52" s="401">
        <v>44</v>
      </c>
      <c r="F52" s="401">
        <v>6</v>
      </c>
      <c r="G52" s="401">
        <v>0</v>
      </c>
      <c r="H52" s="401">
        <v>16</v>
      </c>
      <c r="I52" s="401">
        <v>35</v>
      </c>
      <c r="J52" s="401">
        <v>2</v>
      </c>
      <c r="K52" s="401">
        <v>7</v>
      </c>
      <c r="L52" s="401">
        <v>6</v>
      </c>
      <c r="M52" s="401">
        <v>8</v>
      </c>
      <c r="N52" s="401">
        <v>2237</v>
      </c>
      <c r="O52" s="402">
        <v>2.50829745245784</v>
      </c>
    </row>
    <row r="53" spans="1:15" ht="11.25">
      <c r="A53" s="323" t="s">
        <v>228</v>
      </c>
      <c r="B53" s="401">
        <v>1397</v>
      </c>
      <c r="C53" s="401">
        <v>170</v>
      </c>
      <c r="D53" s="401">
        <v>549</v>
      </c>
      <c r="E53" s="401">
        <v>33</v>
      </c>
      <c r="F53" s="401">
        <v>4</v>
      </c>
      <c r="G53" s="401">
        <v>1</v>
      </c>
      <c r="H53" s="401">
        <v>20</v>
      </c>
      <c r="I53" s="401">
        <v>25</v>
      </c>
      <c r="J53" s="401">
        <v>6</v>
      </c>
      <c r="K53" s="401">
        <v>10</v>
      </c>
      <c r="L53" s="401">
        <v>11</v>
      </c>
      <c r="M53" s="401">
        <v>10</v>
      </c>
      <c r="N53" s="401">
        <v>2236</v>
      </c>
      <c r="O53" s="402">
        <v>2.5071761750986723</v>
      </c>
    </row>
    <row r="54" spans="1:15" ht="11.25">
      <c r="A54" s="323" t="s">
        <v>229</v>
      </c>
      <c r="B54" s="401">
        <v>1438</v>
      </c>
      <c r="C54" s="401">
        <v>177</v>
      </c>
      <c r="D54" s="401">
        <v>611</v>
      </c>
      <c r="E54" s="401">
        <v>30</v>
      </c>
      <c r="F54" s="401">
        <v>7</v>
      </c>
      <c r="G54" s="401">
        <v>0</v>
      </c>
      <c r="H54" s="401">
        <v>16</v>
      </c>
      <c r="I54" s="401">
        <v>38</v>
      </c>
      <c r="J54" s="401">
        <v>1</v>
      </c>
      <c r="K54" s="401">
        <v>7</v>
      </c>
      <c r="L54" s="401">
        <v>7</v>
      </c>
      <c r="M54" s="401">
        <v>15</v>
      </c>
      <c r="N54" s="401">
        <v>2347</v>
      </c>
      <c r="O54" s="402">
        <v>2.631637961966272</v>
      </c>
    </row>
    <row r="55" spans="1:15" ht="11.25">
      <c r="A55" s="323" t="s">
        <v>230</v>
      </c>
      <c r="B55" s="401">
        <v>1493</v>
      </c>
      <c r="C55" s="401">
        <v>168</v>
      </c>
      <c r="D55" s="401">
        <v>649</v>
      </c>
      <c r="E55" s="401">
        <v>39</v>
      </c>
      <c r="F55" s="401">
        <v>2</v>
      </c>
      <c r="G55" s="401">
        <v>0</v>
      </c>
      <c r="H55" s="401">
        <v>19</v>
      </c>
      <c r="I55" s="401">
        <v>39</v>
      </c>
      <c r="J55" s="401">
        <v>1</v>
      </c>
      <c r="K55" s="401">
        <v>4</v>
      </c>
      <c r="L55" s="401">
        <v>7</v>
      </c>
      <c r="M55" s="401">
        <v>15</v>
      </c>
      <c r="N55" s="401">
        <v>2436</v>
      </c>
      <c r="O55" s="402">
        <v>2.7314316469321853</v>
      </c>
    </row>
    <row r="56" spans="1:15" ht="11.25">
      <c r="A56" s="323" t="s">
        <v>231</v>
      </c>
      <c r="B56" s="401">
        <v>1448</v>
      </c>
      <c r="C56" s="401">
        <v>145</v>
      </c>
      <c r="D56" s="401">
        <v>1557</v>
      </c>
      <c r="E56" s="401">
        <v>69</v>
      </c>
      <c r="F56" s="401">
        <v>6</v>
      </c>
      <c r="G56" s="401">
        <v>0</v>
      </c>
      <c r="H56" s="401">
        <v>28</v>
      </c>
      <c r="I56" s="401">
        <v>28</v>
      </c>
      <c r="J56" s="401">
        <v>0</v>
      </c>
      <c r="K56" s="401">
        <v>4</v>
      </c>
      <c r="L56" s="401">
        <v>5</v>
      </c>
      <c r="M56" s="401">
        <v>17</v>
      </c>
      <c r="N56" s="401">
        <v>3307</v>
      </c>
      <c r="O56" s="402">
        <v>3.7080642267671333</v>
      </c>
    </row>
    <row r="57" spans="1:15" ht="11.25">
      <c r="A57" s="323" t="s">
        <v>232</v>
      </c>
      <c r="B57" s="401">
        <v>1486</v>
      </c>
      <c r="C57" s="401">
        <v>155</v>
      </c>
      <c r="D57" s="401">
        <v>264</v>
      </c>
      <c r="E57" s="401">
        <v>62</v>
      </c>
      <c r="F57" s="401">
        <v>2</v>
      </c>
      <c r="G57" s="401">
        <v>0</v>
      </c>
      <c r="H57" s="401">
        <v>30</v>
      </c>
      <c r="I57" s="401">
        <v>38</v>
      </c>
      <c r="J57" s="401">
        <v>0</v>
      </c>
      <c r="K57" s="401">
        <v>5</v>
      </c>
      <c r="L57" s="401">
        <v>7</v>
      </c>
      <c r="M57" s="401">
        <v>17</v>
      </c>
      <c r="N57" s="401">
        <v>2066</v>
      </c>
      <c r="O57" s="402">
        <v>2.3165590240401865</v>
      </c>
    </row>
    <row r="58" spans="1:15" ht="11.25">
      <c r="A58" s="323" t="s">
        <v>233</v>
      </c>
      <c r="B58" s="401">
        <v>1409</v>
      </c>
      <c r="C58" s="401">
        <v>137</v>
      </c>
      <c r="D58" s="401">
        <v>226</v>
      </c>
      <c r="E58" s="401">
        <v>53</v>
      </c>
      <c r="F58" s="401">
        <v>2</v>
      </c>
      <c r="G58" s="401">
        <v>0</v>
      </c>
      <c r="H58" s="401">
        <v>23</v>
      </c>
      <c r="I58" s="401">
        <v>24</v>
      </c>
      <c r="J58" s="401">
        <v>0</v>
      </c>
      <c r="K58" s="401">
        <v>5</v>
      </c>
      <c r="L58" s="401">
        <v>10</v>
      </c>
      <c r="M58" s="401">
        <v>22</v>
      </c>
      <c r="N58" s="401">
        <v>1911</v>
      </c>
      <c r="O58" s="402">
        <v>2.142761033369214</v>
      </c>
    </row>
    <row r="59" spans="1:15" ht="11.25">
      <c r="A59" s="323" t="s">
        <v>234</v>
      </c>
      <c r="B59" s="401">
        <v>1357</v>
      </c>
      <c r="C59" s="401">
        <v>154</v>
      </c>
      <c r="D59" s="401">
        <v>228</v>
      </c>
      <c r="E59" s="401">
        <v>88</v>
      </c>
      <c r="F59" s="401">
        <v>1</v>
      </c>
      <c r="G59" s="401">
        <v>0</v>
      </c>
      <c r="H59" s="401">
        <v>22</v>
      </c>
      <c r="I59" s="401">
        <v>29</v>
      </c>
      <c r="J59" s="401">
        <v>2</v>
      </c>
      <c r="K59" s="401">
        <v>3</v>
      </c>
      <c r="L59" s="401">
        <v>12</v>
      </c>
      <c r="M59" s="401">
        <v>12</v>
      </c>
      <c r="N59" s="401">
        <v>1908</v>
      </c>
      <c r="O59" s="402">
        <v>2.1393972012917115</v>
      </c>
    </row>
    <row r="60" spans="1:15" ht="11.25">
      <c r="A60" s="323" t="s">
        <v>235</v>
      </c>
      <c r="B60" s="401">
        <v>1368</v>
      </c>
      <c r="C60" s="401">
        <v>128</v>
      </c>
      <c r="D60" s="401">
        <v>199</v>
      </c>
      <c r="E60" s="401">
        <v>84</v>
      </c>
      <c r="F60" s="401">
        <v>4</v>
      </c>
      <c r="G60" s="401">
        <v>0</v>
      </c>
      <c r="H60" s="401">
        <v>31</v>
      </c>
      <c r="I60" s="401">
        <v>27</v>
      </c>
      <c r="J60" s="401">
        <v>0</v>
      </c>
      <c r="K60" s="401">
        <v>2</v>
      </c>
      <c r="L60" s="401">
        <v>10</v>
      </c>
      <c r="M60" s="401">
        <v>16</v>
      </c>
      <c r="N60" s="401">
        <v>1869</v>
      </c>
      <c r="O60" s="402">
        <v>2.0956673842841766</v>
      </c>
    </row>
    <row r="61" spans="1:15" ht="11.25">
      <c r="A61" s="323" t="s">
        <v>236</v>
      </c>
      <c r="B61" s="401">
        <v>1373</v>
      </c>
      <c r="C61" s="401">
        <v>143</v>
      </c>
      <c r="D61" s="401">
        <v>239</v>
      </c>
      <c r="E61" s="401">
        <v>97</v>
      </c>
      <c r="F61" s="401">
        <v>0</v>
      </c>
      <c r="G61" s="401">
        <v>1</v>
      </c>
      <c r="H61" s="401">
        <v>16</v>
      </c>
      <c r="I61" s="401">
        <v>22</v>
      </c>
      <c r="J61" s="401">
        <v>1</v>
      </c>
      <c r="K61" s="401">
        <v>3</v>
      </c>
      <c r="L61" s="401">
        <v>5</v>
      </c>
      <c r="M61" s="401">
        <v>35</v>
      </c>
      <c r="N61" s="401">
        <v>1935</v>
      </c>
      <c r="O61" s="402">
        <v>2.1696716899892357</v>
      </c>
    </row>
    <row r="62" spans="1:15" ht="11.25">
      <c r="A62" s="323" t="s">
        <v>237</v>
      </c>
      <c r="B62" s="401">
        <v>1383</v>
      </c>
      <c r="C62" s="401">
        <v>119</v>
      </c>
      <c r="D62" s="401">
        <v>227</v>
      </c>
      <c r="E62" s="401">
        <v>118</v>
      </c>
      <c r="F62" s="401">
        <v>2</v>
      </c>
      <c r="G62" s="401">
        <v>1</v>
      </c>
      <c r="H62" s="401">
        <v>32</v>
      </c>
      <c r="I62" s="401">
        <v>24</v>
      </c>
      <c r="J62" s="401">
        <v>2</v>
      </c>
      <c r="K62" s="401">
        <v>3</v>
      </c>
      <c r="L62" s="401">
        <v>4</v>
      </c>
      <c r="M62" s="401">
        <v>31</v>
      </c>
      <c r="N62" s="401">
        <v>1946</v>
      </c>
      <c r="O62" s="402">
        <v>2.182005740940079</v>
      </c>
    </row>
    <row r="63" spans="1:15" ht="11.25">
      <c r="A63" s="323" t="s">
        <v>238</v>
      </c>
      <c r="B63" s="401">
        <v>1431</v>
      </c>
      <c r="C63" s="401">
        <v>119</v>
      </c>
      <c r="D63" s="401">
        <v>200</v>
      </c>
      <c r="E63" s="401">
        <v>123</v>
      </c>
      <c r="F63" s="401">
        <v>3</v>
      </c>
      <c r="G63" s="401">
        <v>0</v>
      </c>
      <c r="H63" s="401">
        <v>29</v>
      </c>
      <c r="I63" s="401">
        <v>33</v>
      </c>
      <c r="J63" s="401">
        <v>4</v>
      </c>
      <c r="K63" s="401">
        <v>3</v>
      </c>
      <c r="L63" s="401">
        <v>5</v>
      </c>
      <c r="M63" s="401">
        <v>35</v>
      </c>
      <c r="N63" s="401">
        <v>1985</v>
      </c>
      <c r="O63" s="402">
        <v>2.225735557947614</v>
      </c>
    </row>
    <row r="64" spans="1:15" ht="11.25">
      <c r="A64" s="323" t="s">
        <v>239</v>
      </c>
      <c r="B64" s="401">
        <v>1318</v>
      </c>
      <c r="C64" s="401">
        <v>108</v>
      </c>
      <c r="D64" s="401">
        <v>195</v>
      </c>
      <c r="E64" s="401">
        <v>179</v>
      </c>
      <c r="F64" s="401">
        <v>2</v>
      </c>
      <c r="G64" s="401">
        <v>0</v>
      </c>
      <c r="H64" s="401">
        <v>35</v>
      </c>
      <c r="I64" s="401">
        <v>27</v>
      </c>
      <c r="J64" s="401">
        <v>0</v>
      </c>
      <c r="K64" s="401">
        <v>2</v>
      </c>
      <c r="L64" s="401">
        <v>8</v>
      </c>
      <c r="M64" s="401">
        <v>42</v>
      </c>
      <c r="N64" s="401">
        <v>1916</v>
      </c>
      <c r="O64" s="402">
        <v>2.148367420165052</v>
      </c>
    </row>
    <row r="65" spans="1:15" ht="11.25">
      <c r="A65" s="323" t="s">
        <v>240</v>
      </c>
      <c r="B65" s="401">
        <v>1431</v>
      </c>
      <c r="C65" s="401">
        <v>124</v>
      </c>
      <c r="D65" s="401">
        <v>164</v>
      </c>
      <c r="E65" s="401">
        <v>192</v>
      </c>
      <c r="F65" s="401">
        <v>2</v>
      </c>
      <c r="G65" s="401">
        <v>0</v>
      </c>
      <c r="H65" s="401">
        <v>23</v>
      </c>
      <c r="I65" s="401">
        <v>22</v>
      </c>
      <c r="J65" s="401">
        <v>2</v>
      </c>
      <c r="K65" s="401">
        <v>3</v>
      </c>
      <c r="L65" s="401">
        <v>7</v>
      </c>
      <c r="M65" s="401">
        <v>58</v>
      </c>
      <c r="N65" s="401">
        <v>2028</v>
      </c>
      <c r="O65" s="402">
        <v>2.2739504843918192</v>
      </c>
    </row>
    <row r="66" spans="1:15" ht="11.25">
      <c r="A66" s="323" t="s">
        <v>241</v>
      </c>
      <c r="B66" s="401">
        <v>1411</v>
      </c>
      <c r="C66" s="401">
        <v>114</v>
      </c>
      <c r="D66" s="401">
        <v>170</v>
      </c>
      <c r="E66" s="401">
        <v>216</v>
      </c>
      <c r="F66" s="401">
        <v>0</v>
      </c>
      <c r="G66" s="401">
        <v>0</v>
      </c>
      <c r="H66" s="401">
        <v>38</v>
      </c>
      <c r="I66" s="401">
        <v>27</v>
      </c>
      <c r="J66" s="401">
        <v>1</v>
      </c>
      <c r="K66" s="401">
        <v>2</v>
      </c>
      <c r="L66" s="401">
        <v>5</v>
      </c>
      <c r="M66" s="401">
        <v>62</v>
      </c>
      <c r="N66" s="401">
        <v>2046</v>
      </c>
      <c r="O66" s="402">
        <v>2.2941334768568353</v>
      </c>
    </row>
    <row r="67" spans="1:15" ht="11.25">
      <c r="A67" s="323" t="s">
        <v>242</v>
      </c>
      <c r="B67" s="401">
        <v>1365</v>
      </c>
      <c r="C67" s="401">
        <v>117</v>
      </c>
      <c r="D67" s="401">
        <v>192</v>
      </c>
      <c r="E67" s="401">
        <v>283</v>
      </c>
      <c r="F67" s="401">
        <v>3</v>
      </c>
      <c r="G67" s="401">
        <v>0</v>
      </c>
      <c r="H67" s="401">
        <v>34</v>
      </c>
      <c r="I67" s="401">
        <v>26</v>
      </c>
      <c r="J67" s="401">
        <v>0</v>
      </c>
      <c r="K67" s="401">
        <v>3</v>
      </c>
      <c r="L67" s="401">
        <v>11</v>
      </c>
      <c r="M67" s="401">
        <v>942</v>
      </c>
      <c r="N67" s="401">
        <v>2976</v>
      </c>
      <c r="O67" s="402">
        <v>3.3369214208826694</v>
      </c>
    </row>
    <row r="68" spans="1:15" ht="11.25">
      <c r="A68" s="323" t="s">
        <v>243</v>
      </c>
      <c r="B68" s="401">
        <v>1482</v>
      </c>
      <c r="C68" s="401">
        <v>140</v>
      </c>
      <c r="D68" s="401">
        <v>281</v>
      </c>
      <c r="E68" s="401">
        <v>322</v>
      </c>
      <c r="F68" s="401">
        <v>1</v>
      </c>
      <c r="G68" s="401">
        <v>0</v>
      </c>
      <c r="H68" s="401">
        <v>43</v>
      </c>
      <c r="I68" s="401">
        <v>23</v>
      </c>
      <c r="J68" s="401">
        <v>3</v>
      </c>
      <c r="K68" s="401">
        <v>1</v>
      </c>
      <c r="L68" s="401">
        <v>3</v>
      </c>
      <c r="M68" s="401">
        <v>17</v>
      </c>
      <c r="N68" s="401">
        <v>2316</v>
      </c>
      <c r="O68" s="402">
        <v>2.5968783638320776</v>
      </c>
    </row>
    <row r="69" spans="1:15" ht="11.25">
      <c r="A69" s="384" t="s">
        <v>244</v>
      </c>
      <c r="B69" s="401">
        <v>1501</v>
      </c>
      <c r="C69" s="401">
        <v>129</v>
      </c>
      <c r="D69" s="401">
        <v>118</v>
      </c>
      <c r="E69" s="401">
        <v>456</v>
      </c>
      <c r="F69" s="401">
        <v>2</v>
      </c>
      <c r="G69" s="401">
        <v>0</v>
      </c>
      <c r="H69" s="401">
        <v>29</v>
      </c>
      <c r="I69" s="401">
        <v>31</v>
      </c>
      <c r="J69" s="401">
        <v>2</v>
      </c>
      <c r="K69" s="401">
        <v>3</v>
      </c>
      <c r="L69" s="401">
        <v>8</v>
      </c>
      <c r="M69" s="401">
        <v>18</v>
      </c>
      <c r="N69" s="401">
        <v>2297</v>
      </c>
      <c r="O69" s="402">
        <v>2.575574094007894</v>
      </c>
    </row>
    <row r="70" spans="1:15" ht="11.25">
      <c r="A70" s="384" t="s">
        <v>263</v>
      </c>
      <c r="B70" s="401">
        <v>2413</v>
      </c>
      <c r="C70" s="401">
        <v>214</v>
      </c>
      <c r="D70" s="401">
        <v>156</v>
      </c>
      <c r="E70" s="401">
        <v>952</v>
      </c>
      <c r="F70" s="401">
        <v>0</v>
      </c>
      <c r="G70" s="401">
        <v>0</v>
      </c>
      <c r="H70" s="401">
        <v>55</v>
      </c>
      <c r="I70" s="401">
        <v>46</v>
      </c>
      <c r="J70" s="401">
        <v>1</v>
      </c>
      <c r="K70" s="401">
        <v>3</v>
      </c>
      <c r="L70" s="401">
        <v>7</v>
      </c>
      <c r="M70" s="401">
        <v>22</v>
      </c>
      <c r="N70" s="401">
        <v>3869</v>
      </c>
      <c r="O70" s="402">
        <v>4.338222102619304</v>
      </c>
    </row>
    <row r="71" spans="1:15" ht="11.25">
      <c r="A71" s="384" t="s">
        <v>277</v>
      </c>
      <c r="B71" s="401">
        <v>2768</v>
      </c>
      <c r="C71" s="401">
        <v>241</v>
      </c>
      <c r="D71" s="401">
        <v>216</v>
      </c>
      <c r="E71" s="401">
        <v>1951</v>
      </c>
      <c r="F71" s="401">
        <v>2</v>
      </c>
      <c r="G71" s="401">
        <v>0</v>
      </c>
      <c r="H71" s="401">
        <v>624</v>
      </c>
      <c r="I71" s="401">
        <v>48</v>
      </c>
      <c r="J71" s="401">
        <v>2</v>
      </c>
      <c r="K71" s="401">
        <v>4</v>
      </c>
      <c r="L71" s="401">
        <v>9</v>
      </c>
      <c r="M71" s="401">
        <v>10</v>
      </c>
      <c r="N71" s="401">
        <v>5875</v>
      </c>
      <c r="O71" s="402">
        <v>6.587504485109437</v>
      </c>
    </row>
    <row r="72" spans="1:15" ht="11.25">
      <c r="A72" s="394" t="s">
        <v>286</v>
      </c>
      <c r="B72" s="404">
        <v>14194</v>
      </c>
      <c r="C72" s="404">
        <v>1203</v>
      </c>
      <c r="D72" s="404">
        <v>1101</v>
      </c>
      <c r="E72" s="404">
        <v>8647</v>
      </c>
      <c r="F72" s="404">
        <v>6</v>
      </c>
      <c r="G72" s="404">
        <v>0</v>
      </c>
      <c r="H72" s="404">
        <v>0</v>
      </c>
      <c r="I72" s="404">
        <v>181</v>
      </c>
      <c r="J72" s="404">
        <v>9</v>
      </c>
      <c r="K72" s="404">
        <v>54</v>
      </c>
      <c r="L72" s="404">
        <v>50</v>
      </c>
      <c r="M72" s="404">
        <v>46</v>
      </c>
      <c r="N72" s="404">
        <v>25491</v>
      </c>
      <c r="O72" s="405">
        <v>28.582481162540365</v>
      </c>
    </row>
    <row r="73" spans="1:15" s="87" customFormat="1" ht="18.75" customHeight="1">
      <c r="A73" s="396" t="s">
        <v>2</v>
      </c>
      <c r="B73" s="397">
        <v>53953</v>
      </c>
      <c r="C73" s="397">
        <v>5567</v>
      </c>
      <c r="D73" s="397">
        <v>11211</v>
      </c>
      <c r="E73" s="397">
        <v>14195</v>
      </c>
      <c r="F73" s="397">
        <v>76</v>
      </c>
      <c r="G73" s="397">
        <v>7</v>
      </c>
      <c r="H73" s="397">
        <v>1287</v>
      </c>
      <c r="I73" s="397">
        <v>961</v>
      </c>
      <c r="J73" s="397">
        <v>54</v>
      </c>
      <c r="K73" s="397">
        <v>170</v>
      </c>
      <c r="L73" s="397">
        <v>218</v>
      </c>
      <c r="M73" s="397">
        <v>1485</v>
      </c>
      <c r="N73" s="397">
        <v>89184</v>
      </c>
      <c r="O73" s="398">
        <v>100</v>
      </c>
    </row>
    <row r="74" spans="1:15" s="88" customFormat="1" ht="31.5" customHeight="1">
      <c r="A74" s="387" t="s">
        <v>245</v>
      </c>
      <c r="B74" s="388">
        <v>688.5673927148022</v>
      </c>
      <c r="C74" s="388">
        <v>612.6793605173343</v>
      </c>
      <c r="D74" s="388">
        <v>462.3051467308893</v>
      </c>
      <c r="E74" s="388">
        <v>1001.2646706586827</v>
      </c>
      <c r="F74" s="388">
        <v>474.10526315789474</v>
      </c>
      <c r="G74" s="388">
        <v>271.42857142857144</v>
      </c>
      <c r="H74" s="388">
        <v>804.8376068376068</v>
      </c>
      <c r="I74" s="388">
        <v>640.115625</v>
      </c>
      <c r="J74" s="388">
        <v>564.7962962962963</v>
      </c>
      <c r="K74" s="388">
        <v>623.7176470588236</v>
      </c>
      <c r="L74" s="388">
        <v>685.7844036697247</v>
      </c>
      <c r="M74" s="388">
        <v>794.8983164983165</v>
      </c>
      <c r="N74" s="388">
        <v>707.6662068965517</v>
      </c>
      <c r="O74" s="389" t="s">
        <v>246</v>
      </c>
    </row>
    <row r="75" spans="1:19" s="87" customFormat="1" ht="31.5" customHeight="1">
      <c r="A75" s="390" t="s">
        <v>247</v>
      </c>
      <c r="B75" s="391">
        <v>740</v>
      </c>
      <c r="C75" s="391">
        <v>580</v>
      </c>
      <c r="D75" s="391">
        <v>420</v>
      </c>
      <c r="E75" s="391">
        <v>1079</v>
      </c>
      <c r="F75" s="391">
        <v>400</v>
      </c>
      <c r="G75" s="391">
        <v>200</v>
      </c>
      <c r="H75" s="391">
        <v>990</v>
      </c>
      <c r="I75" s="391">
        <v>660</v>
      </c>
      <c r="J75" s="391">
        <v>580</v>
      </c>
      <c r="K75" s="391">
        <v>580</v>
      </c>
      <c r="L75" s="391">
        <v>700</v>
      </c>
      <c r="M75" s="391">
        <v>860</v>
      </c>
      <c r="N75" s="391">
        <v>820</v>
      </c>
      <c r="O75" s="392" t="s">
        <v>246</v>
      </c>
      <c r="P75" s="377"/>
      <c r="Q75" s="377"/>
      <c r="R75" s="377"/>
      <c r="S75" s="377"/>
    </row>
    <row r="76" spans="1:15" ht="11.25">
      <c r="A76" s="614" t="s">
        <v>285</v>
      </c>
      <c r="B76" s="614"/>
      <c r="C76" s="614"/>
      <c r="D76" s="614"/>
      <c r="E76" s="614"/>
      <c r="F76" s="614"/>
      <c r="G76" s="614"/>
      <c r="H76" s="614"/>
      <c r="I76" s="614"/>
      <c r="J76" s="614"/>
      <c r="K76" s="614"/>
      <c r="L76" s="614"/>
      <c r="M76" s="614"/>
      <c r="N76" s="614"/>
      <c r="O76" s="614"/>
    </row>
    <row r="77" spans="1:15" ht="11.25">
      <c r="A77" s="123"/>
      <c r="B77" s="123"/>
      <c r="C77" s="123"/>
      <c r="D77" s="123"/>
      <c r="E77" s="123"/>
      <c r="F77" s="123"/>
      <c r="G77" s="123"/>
      <c r="H77" s="123"/>
      <c r="I77" s="123"/>
      <c r="J77" s="123"/>
      <c r="K77" s="123"/>
      <c r="L77" s="123"/>
      <c r="M77" s="123"/>
      <c r="N77" s="123"/>
      <c r="O77" s="123"/>
    </row>
    <row r="78" spans="1:15" ht="11.25">
      <c r="A78" s="123"/>
      <c r="B78" s="123"/>
      <c r="C78" s="123"/>
      <c r="D78" s="123"/>
      <c r="E78" s="123"/>
      <c r="F78" s="123"/>
      <c r="G78" s="123"/>
      <c r="H78" s="123"/>
      <c r="I78" s="123"/>
      <c r="J78" s="123"/>
      <c r="K78" s="123"/>
      <c r="L78" s="123"/>
      <c r="M78" s="123"/>
      <c r="N78" s="123"/>
      <c r="O78" s="123"/>
    </row>
    <row r="79" spans="1:15" ht="25.5" customHeight="1">
      <c r="A79" s="483" t="s">
        <v>264</v>
      </c>
      <c r="B79" s="483"/>
      <c r="C79" s="483"/>
      <c r="D79" s="483"/>
      <c r="E79" s="483"/>
      <c r="F79" s="483"/>
      <c r="G79" s="483"/>
      <c r="H79" s="483"/>
      <c r="I79" s="483"/>
      <c r="J79" s="483"/>
      <c r="K79" s="483"/>
      <c r="L79" s="483"/>
      <c r="M79" s="483"/>
      <c r="N79" s="483"/>
      <c r="O79" s="483"/>
    </row>
    <row r="80" spans="1:15" ht="11.25">
      <c r="A80" s="164"/>
      <c r="B80" s="164"/>
      <c r="C80" s="164"/>
      <c r="D80" s="164"/>
      <c r="E80" s="164"/>
      <c r="F80" s="164"/>
      <c r="G80" s="164"/>
      <c r="H80" s="164"/>
      <c r="I80" s="164"/>
      <c r="J80" s="164"/>
      <c r="K80" s="164"/>
      <c r="L80" s="164"/>
      <c r="M80" s="164"/>
      <c r="N80" s="164"/>
      <c r="O80" s="164"/>
    </row>
    <row r="81" spans="1:15" ht="11.25">
      <c r="A81" s="627" t="s">
        <v>79</v>
      </c>
      <c r="B81" s="627"/>
      <c r="C81" s="627"/>
      <c r="D81" s="627"/>
      <c r="E81" s="627"/>
      <c r="F81" s="627"/>
      <c r="G81" s="627"/>
      <c r="H81" s="627"/>
      <c r="I81" s="627"/>
      <c r="J81" s="627"/>
      <c r="K81" s="627"/>
      <c r="L81" s="627"/>
      <c r="M81" s="627"/>
      <c r="N81" s="627"/>
      <c r="O81" s="627"/>
    </row>
    <row r="83" spans="1:15" ht="11.25">
      <c r="A83" s="90"/>
      <c r="B83" s="90"/>
      <c r="C83" s="91"/>
      <c r="D83" s="90" t="s">
        <v>220</v>
      </c>
      <c r="E83" s="92"/>
      <c r="F83" s="90"/>
      <c r="G83" s="90"/>
      <c r="H83" s="90"/>
      <c r="I83" s="90"/>
      <c r="J83" s="90"/>
      <c r="K83" s="90"/>
      <c r="L83" s="90"/>
      <c r="M83" s="90"/>
      <c r="N83" s="90"/>
      <c r="O83" s="90"/>
    </row>
    <row r="84" spans="1:15" ht="11.25">
      <c r="A84" s="378" t="s">
        <v>219</v>
      </c>
      <c r="B84" s="609" t="s">
        <v>50</v>
      </c>
      <c r="C84" s="378" t="s">
        <v>220</v>
      </c>
      <c r="D84" s="378" t="s">
        <v>289</v>
      </c>
      <c r="E84" s="609" t="s">
        <v>53</v>
      </c>
      <c r="F84" s="609" t="s">
        <v>54</v>
      </c>
      <c r="G84" s="609" t="s">
        <v>55</v>
      </c>
      <c r="H84" s="313" t="s">
        <v>290</v>
      </c>
      <c r="I84" s="313" t="s">
        <v>290</v>
      </c>
      <c r="J84" s="609" t="s">
        <v>56</v>
      </c>
      <c r="K84" s="609" t="s">
        <v>57</v>
      </c>
      <c r="L84" s="608" t="s">
        <v>294</v>
      </c>
      <c r="M84" s="609" t="s">
        <v>58</v>
      </c>
      <c r="N84" s="609" t="s">
        <v>59</v>
      </c>
      <c r="O84" s="609" t="s">
        <v>5</v>
      </c>
    </row>
    <row r="85" spans="1:15" ht="11.25">
      <c r="A85" s="379" t="s">
        <v>221</v>
      </c>
      <c r="B85" s="657"/>
      <c r="C85" s="379" t="s">
        <v>60</v>
      </c>
      <c r="D85" s="380" t="s">
        <v>288</v>
      </c>
      <c r="E85" s="658"/>
      <c r="F85" s="658"/>
      <c r="G85" s="658"/>
      <c r="H85" s="362" t="s">
        <v>291</v>
      </c>
      <c r="I85" s="362" t="s">
        <v>293</v>
      </c>
      <c r="J85" s="657" t="s">
        <v>56</v>
      </c>
      <c r="K85" s="657" t="s">
        <v>57</v>
      </c>
      <c r="L85" s="617"/>
      <c r="M85" s="657" t="s">
        <v>58</v>
      </c>
      <c r="N85" s="657" t="s">
        <v>59</v>
      </c>
      <c r="O85" s="657" t="s">
        <v>5</v>
      </c>
    </row>
    <row r="86" spans="1:15" ht="11.25">
      <c r="A86" s="381"/>
      <c r="B86" s="381"/>
      <c r="C86" s="381"/>
      <c r="D86" s="382"/>
      <c r="E86" s="381"/>
      <c r="F86" s="381"/>
      <c r="G86" s="381"/>
      <c r="H86" s="383" t="s">
        <v>292</v>
      </c>
      <c r="I86" s="383"/>
      <c r="J86" s="381"/>
      <c r="K86" s="381"/>
      <c r="L86" s="381"/>
      <c r="M86" s="381"/>
      <c r="N86" s="381"/>
      <c r="O86" s="381"/>
    </row>
    <row r="87" spans="1:15" ht="11.25">
      <c r="A87" s="324" t="s">
        <v>223</v>
      </c>
      <c r="B87" s="410">
        <v>14</v>
      </c>
      <c r="C87" s="410">
        <v>0</v>
      </c>
      <c r="D87" s="410">
        <v>0</v>
      </c>
      <c r="E87" s="410">
        <v>0</v>
      </c>
      <c r="F87" s="410">
        <v>0</v>
      </c>
      <c r="G87" s="410">
        <v>0</v>
      </c>
      <c r="H87" s="410">
        <v>0</v>
      </c>
      <c r="I87" s="411">
        <v>0</v>
      </c>
      <c r="J87" s="411">
        <v>0</v>
      </c>
      <c r="K87" s="411">
        <v>0</v>
      </c>
      <c r="L87" s="411">
        <v>0</v>
      </c>
      <c r="M87" s="411">
        <v>0</v>
      </c>
      <c r="N87" s="411">
        <v>14</v>
      </c>
      <c r="O87" s="412">
        <v>0.0052415022145346855</v>
      </c>
    </row>
    <row r="88" spans="1:15" ht="11.25">
      <c r="A88" s="323" t="s">
        <v>224</v>
      </c>
      <c r="B88" s="401">
        <v>6528</v>
      </c>
      <c r="C88" s="401">
        <v>282</v>
      </c>
      <c r="D88" s="401">
        <v>6775</v>
      </c>
      <c r="E88" s="401">
        <v>98</v>
      </c>
      <c r="F88" s="401">
        <v>167</v>
      </c>
      <c r="G88" s="401">
        <v>95</v>
      </c>
      <c r="H88" s="401">
        <v>76</v>
      </c>
      <c r="I88" s="385">
        <v>58</v>
      </c>
      <c r="J88" s="385">
        <v>78</v>
      </c>
      <c r="K88" s="385">
        <v>17</v>
      </c>
      <c r="L88" s="385">
        <v>49</v>
      </c>
      <c r="M88" s="385">
        <v>79</v>
      </c>
      <c r="N88" s="385">
        <v>14302</v>
      </c>
      <c r="O88" s="386">
        <v>5.354568905162505</v>
      </c>
    </row>
    <row r="89" spans="1:15" ht="11.25">
      <c r="A89" s="323" t="s">
        <v>225</v>
      </c>
      <c r="B89" s="401">
        <v>11623</v>
      </c>
      <c r="C89" s="401">
        <v>472</v>
      </c>
      <c r="D89" s="401">
        <v>4085</v>
      </c>
      <c r="E89" s="401">
        <v>132</v>
      </c>
      <c r="F89" s="401">
        <v>6</v>
      </c>
      <c r="G89" s="401">
        <v>0</v>
      </c>
      <c r="H89" s="401">
        <v>181</v>
      </c>
      <c r="I89" s="385">
        <v>103</v>
      </c>
      <c r="J89" s="385">
        <v>65</v>
      </c>
      <c r="K89" s="385">
        <v>29</v>
      </c>
      <c r="L89" s="385">
        <v>48</v>
      </c>
      <c r="M89" s="385">
        <v>124</v>
      </c>
      <c r="N89" s="385">
        <v>16868</v>
      </c>
      <c r="O89" s="386">
        <v>6.315261382483649</v>
      </c>
    </row>
    <row r="90" spans="1:15" ht="11.25">
      <c r="A90" s="323" t="s">
        <v>226</v>
      </c>
      <c r="B90" s="401">
        <v>12827</v>
      </c>
      <c r="C90" s="401">
        <v>614</v>
      </c>
      <c r="D90" s="401">
        <v>2767</v>
      </c>
      <c r="E90" s="401">
        <v>170</v>
      </c>
      <c r="F90" s="401">
        <v>5</v>
      </c>
      <c r="G90" s="401">
        <v>0</v>
      </c>
      <c r="H90" s="401">
        <v>172</v>
      </c>
      <c r="I90" s="385">
        <v>140</v>
      </c>
      <c r="J90" s="385">
        <v>71</v>
      </c>
      <c r="K90" s="385">
        <v>43</v>
      </c>
      <c r="L90" s="385">
        <v>67</v>
      </c>
      <c r="M90" s="385">
        <v>125</v>
      </c>
      <c r="N90" s="385">
        <v>17001</v>
      </c>
      <c r="O90" s="386">
        <v>6.365055653521728</v>
      </c>
    </row>
    <row r="91" spans="1:15" ht="11.25">
      <c r="A91" s="323" t="s">
        <v>227</v>
      </c>
      <c r="B91" s="401">
        <v>5405</v>
      </c>
      <c r="C91" s="401">
        <v>246</v>
      </c>
      <c r="D91" s="401">
        <v>1367</v>
      </c>
      <c r="E91" s="401">
        <v>110</v>
      </c>
      <c r="F91" s="401">
        <v>6</v>
      </c>
      <c r="G91" s="401">
        <v>1</v>
      </c>
      <c r="H91" s="401">
        <v>100</v>
      </c>
      <c r="I91" s="385">
        <v>75</v>
      </c>
      <c r="J91" s="385">
        <v>36</v>
      </c>
      <c r="K91" s="385">
        <v>20</v>
      </c>
      <c r="L91" s="385">
        <v>30</v>
      </c>
      <c r="M91" s="385">
        <v>89</v>
      </c>
      <c r="N91" s="385">
        <v>7485</v>
      </c>
      <c r="O91" s="386">
        <v>2.8023317196994375</v>
      </c>
    </row>
    <row r="92" spans="1:15" ht="11.25">
      <c r="A92" s="323" t="s">
        <v>228</v>
      </c>
      <c r="B92" s="401">
        <v>5430</v>
      </c>
      <c r="C92" s="401">
        <v>254</v>
      </c>
      <c r="D92" s="401">
        <v>1107</v>
      </c>
      <c r="E92" s="401">
        <v>103</v>
      </c>
      <c r="F92" s="401">
        <v>3</v>
      </c>
      <c r="G92" s="401">
        <v>1</v>
      </c>
      <c r="H92" s="401">
        <v>102</v>
      </c>
      <c r="I92" s="385">
        <v>93</v>
      </c>
      <c r="J92" s="385">
        <v>94</v>
      </c>
      <c r="K92" s="385">
        <v>24</v>
      </c>
      <c r="L92" s="385">
        <v>22</v>
      </c>
      <c r="M92" s="385">
        <v>92</v>
      </c>
      <c r="N92" s="385">
        <v>7325</v>
      </c>
      <c r="O92" s="386">
        <v>2.7424288372476124</v>
      </c>
    </row>
    <row r="93" spans="1:15" ht="11.25">
      <c r="A93" s="323" t="s">
        <v>229</v>
      </c>
      <c r="B93" s="401">
        <v>5527</v>
      </c>
      <c r="C93" s="401">
        <v>287</v>
      </c>
      <c r="D93" s="401">
        <v>1126</v>
      </c>
      <c r="E93" s="401">
        <v>112</v>
      </c>
      <c r="F93" s="401">
        <v>7</v>
      </c>
      <c r="G93" s="401">
        <v>0</v>
      </c>
      <c r="H93" s="401">
        <v>145</v>
      </c>
      <c r="I93" s="385">
        <v>108</v>
      </c>
      <c r="J93" s="385">
        <v>10</v>
      </c>
      <c r="K93" s="385">
        <v>29</v>
      </c>
      <c r="L93" s="385">
        <v>21</v>
      </c>
      <c r="M93" s="385">
        <v>126</v>
      </c>
      <c r="N93" s="385">
        <v>7498</v>
      </c>
      <c r="O93" s="386">
        <v>2.807198828898648</v>
      </c>
    </row>
    <row r="94" spans="1:15" ht="11.25">
      <c r="A94" s="323" t="s">
        <v>230</v>
      </c>
      <c r="B94" s="401">
        <v>5674</v>
      </c>
      <c r="C94" s="401">
        <v>304</v>
      </c>
      <c r="D94" s="401">
        <v>1176</v>
      </c>
      <c r="E94" s="401">
        <v>131</v>
      </c>
      <c r="F94" s="401">
        <v>5</v>
      </c>
      <c r="G94" s="401">
        <v>1</v>
      </c>
      <c r="H94" s="401">
        <v>145</v>
      </c>
      <c r="I94" s="385">
        <v>107</v>
      </c>
      <c r="J94" s="385">
        <v>7</v>
      </c>
      <c r="K94" s="385">
        <v>27</v>
      </c>
      <c r="L94" s="385">
        <v>26</v>
      </c>
      <c r="M94" s="385">
        <v>118</v>
      </c>
      <c r="N94" s="385">
        <v>7721</v>
      </c>
      <c r="O94" s="386">
        <v>2.890688471315879</v>
      </c>
    </row>
    <row r="95" spans="1:15" ht="11.25">
      <c r="A95" s="323" t="s">
        <v>231</v>
      </c>
      <c r="B95" s="401">
        <v>5492</v>
      </c>
      <c r="C95" s="401">
        <v>298</v>
      </c>
      <c r="D95" s="401">
        <v>2607</v>
      </c>
      <c r="E95" s="401">
        <v>157</v>
      </c>
      <c r="F95" s="401">
        <v>5</v>
      </c>
      <c r="G95" s="401">
        <v>2</v>
      </c>
      <c r="H95" s="401">
        <v>114</v>
      </c>
      <c r="I95" s="385">
        <v>115</v>
      </c>
      <c r="J95" s="385">
        <v>3</v>
      </c>
      <c r="K95" s="385">
        <v>23</v>
      </c>
      <c r="L95" s="385">
        <v>23</v>
      </c>
      <c r="M95" s="385">
        <v>108</v>
      </c>
      <c r="N95" s="385">
        <v>8947</v>
      </c>
      <c r="O95" s="386">
        <v>3.349694308102988</v>
      </c>
    </row>
    <row r="96" spans="1:15" ht="11.25">
      <c r="A96" s="323" t="s">
        <v>232</v>
      </c>
      <c r="B96" s="401">
        <v>5097</v>
      </c>
      <c r="C96" s="401">
        <v>269</v>
      </c>
      <c r="D96" s="401">
        <v>651</v>
      </c>
      <c r="E96" s="401">
        <v>160</v>
      </c>
      <c r="F96" s="401">
        <v>6</v>
      </c>
      <c r="G96" s="401">
        <v>0</v>
      </c>
      <c r="H96" s="401">
        <v>151</v>
      </c>
      <c r="I96" s="385">
        <v>109</v>
      </c>
      <c r="J96" s="385">
        <v>6</v>
      </c>
      <c r="K96" s="385">
        <v>54</v>
      </c>
      <c r="L96" s="385">
        <v>21</v>
      </c>
      <c r="M96" s="385">
        <v>120</v>
      </c>
      <c r="N96" s="385">
        <v>6644</v>
      </c>
      <c r="O96" s="386">
        <v>2.4874671938120323</v>
      </c>
    </row>
    <row r="97" spans="1:15" ht="11.25">
      <c r="A97" s="323" t="s">
        <v>233</v>
      </c>
      <c r="B97" s="401">
        <v>5212</v>
      </c>
      <c r="C97" s="401">
        <v>273</v>
      </c>
      <c r="D97" s="401">
        <v>864</v>
      </c>
      <c r="E97" s="401">
        <v>182</v>
      </c>
      <c r="F97" s="401">
        <v>6</v>
      </c>
      <c r="G97" s="401">
        <v>2</v>
      </c>
      <c r="H97" s="401">
        <v>155</v>
      </c>
      <c r="I97" s="385">
        <v>124</v>
      </c>
      <c r="J97" s="385">
        <v>8</v>
      </c>
      <c r="K97" s="385">
        <v>38</v>
      </c>
      <c r="L97" s="385">
        <v>22</v>
      </c>
      <c r="M97" s="385">
        <v>126</v>
      </c>
      <c r="N97" s="385">
        <v>7012</v>
      </c>
      <c r="O97" s="386">
        <v>2.6252438234512296</v>
      </c>
    </row>
    <row r="98" spans="1:15" ht="11.25">
      <c r="A98" s="323" t="s">
        <v>234</v>
      </c>
      <c r="B98" s="401">
        <v>5086</v>
      </c>
      <c r="C98" s="401">
        <v>277</v>
      </c>
      <c r="D98" s="401">
        <v>676</v>
      </c>
      <c r="E98" s="401">
        <v>201</v>
      </c>
      <c r="F98" s="401">
        <v>2</v>
      </c>
      <c r="G98" s="401">
        <v>0</v>
      </c>
      <c r="H98" s="401">
        <v>176</v>
      </c>
      <c r="I98" s="385">
        <v>122</v>
      </c>
      <c r="J98" s="385">
        <v>7</v>
      </c>
      <c r="K98" s="385">
        <v>27</v>
      </c>
      <c r="L98" s="385">
        <v>11</v>
      </c>
      <c r="M98" s="385">
        <v>129</v>
      </c>
      <c r="N98" s="385">
        <v>6714</v>
      </c>
      <c r="O98" s="386">
        <v>2.5136747048847057</v>
      </c>
    </row>
    <row r="99" spans="1:15" ht="11.25">
      <c r="A99" s="323" t="s">
        <v>235</v>
      </c>
      <c r="B99" s="401">
        <v>5073</v>
      </c>
      <c r="C99" s="401">
        <v>232</v>
      </c>
      <c r="D99" s="401">
        <v>687</v>
      </c>
      <c r="E99" s="401">
        <v>168</v>
      </c>
      <c r="F99" s="401">
        <v>2</v>
      </c>
      <c r="G99" s="401">
        <v>0</v>
      </c>
      <c r="H99" s="401">
        <v>161</v>
      </c>
      <c r="I99" s="385">
        <v>138</v>
      </c>
      <c r="J99" s="385">
        <v>5</v>
      </c>
      <c r="K99" s="385">
        <v>39</v>
      </c>
      <c r="L99" s="385">
        <v>14</v>
      </c>
      <c r="M99" s="385">
        <v>133</v>
      </c>
      <c r="N99" s="385">
        <v>6652</v>
      </c>
      <c r="O99" s="386">
        <v>2.4904623379346233</v>
      </c>
    </row>
    <row r="100" spans="1:15" ht="11.25">
      <c r="A100" s="323" t="s">
        <v>236</v>
      </c>
      <c r="B100" s="401">
        <v>4757</v>
      </c>
      <c r="C100" s="401">
        <v>258</v>
      </c>
      <c r="D100" s="401">
        <v>1006</v>
      </c>
      <c r="E100" s="401">
        <v>248</v>
      </c>
      <c r="F100" s="401">
        <v>2</v>
      </c>
      <c r="G100" s="401">
        <v>0</v>
      </c>
      <c r="H100" s="401">
        <v>168</v>
      </c>
      <c r="I100" s="385">
        <v>154</v>
      </c>
      <c r="J100" s="385">
        <v>5</v>
      </c>
      <c r="K100" s="385">
        <v>23</v>
      </c>
      <c r="L100" s="385">
        <v>14</v>
      </c>
      <c r="M100" s="385">
        <v>147</v>
      </c>
      <c r="N100" s="385">
        <v>6782</v>
      </c>
      <c r="O100" s="386">
        <v>2.539133429926731</v>
      </c>
    </row>
    <row r="101" spans="1:15" ht="11.25">
      <c r="A101" s="323" t="s">
        <v>237</v>
      </c>
      <c r="B101" s="401">
        <v>4721</v>
      </c>
      <c r="C101" s="401">
        <v>273</v>
      </c>
      <c r="D101" s="401">
        <v>645</v>
      </c>
      <c r="E101" s="401">
        <v>302</v>
      </c>
      <c r="F101" s="401">
        <v>1</v>
      </c>
      <c r="G101" s="401">
        <v>2</v>
      </c>
      <c r="H101" s="401">
        <v>156</v>
      </c>
      <c r="I101" s="385">
        <v>139</v>
      </c>
      <c r="J101" s="385">
        <v>2</v>
      </c>
      <c r="K101" s="385">
        <v>11</v>
      </c>
      <c r="L101" s="385">
        <v>13</v>
      </c>
      <c r="M101" s="385">
        <v>178</v>
      </c>
      <c r="N101" s="385">
        <v>6443</v>
      </c>
      <c r="O101" s="386">
        <v>2.412214197731927</v>
      </c>
    </row>
    <row r="102" spans="1:15" ht="11.25">
      <c r="A102" s="323" t="s">
        <v>238</v>
      </c>
      <c r="B102" s="401">
        <v>4653</v>
      </c>
      <c r="C102" s="401">
        <v>288</v>
      </c>
      <c r="D102" s="401">
        <v>673</v>
      </c>
      <c r="E102" s="401">
        <v>310</v>
      </c>
      <c r="F102" s="401">
        <v>5</v>
      </c>
      <c r="G102" s="401">
        <v>0</v>
      </c>
      <c r="H102" s="401">
        <v>167</v>
      </c>
      <c r="I102" s="385">
        <v>168</v>
      </c>
      <c r="J102" s="385">
        <v>3</v>
      </c>
      <c r="K102" s="385">
        <v>19</v>
      </c>
      <c r="L102" s="385">
        <v>9</v>
      </c>
      <c r="M102" s="385">
        <v>212</v>
      </c>
      <c r="N102" s="385">
        <v>6507</v>
      </c>
      <c r="O102" s="386">
        <v>2.436175350712657</v>
      </c>
    </row>
    <row r="103" spans="1:15" ht="11.25">
      <c r="A103" s="323" t="s">
        <v>239</v>
      </c>
      <c r="B103" s="401">
        <v>4589</v>
      </c>
      <c r="C103" s="401">
        <v>314</v>
      </c>
      <c r="D103" s="401">
        <v>568</v>
      </c>
      <c r="E103" s="401">
        <v>367</v>
      </c>
      <c r="F103" s="401">
        <v>0</v>
      </c>
      <c r="G103" s="401">
        <v>1</v>
      </c>
      <c r="H103" s="401">
        <v>183</v>
      </c>
      <c r="I103" s="385">
        <v>193</v>
      </c>
      <c r="J103" s="385">
        <v>5</v>
      </c>
      <c r="K103" s="385">
        <v>12</v>
      </c>
      <c r="L103" s="385">
        <v>10</v>
      </c>
      <c r="M103" s="385">
        <v>206</v>
      </c>
      <c r="N103" s="385">
        <v>6448</v>
      </c>
      <c r="O103" s="386">
        <v>2.414086162808547</v>
      </c>
    </row>
    <row r="104" spans="1:15" ht="11.25">
      <c r="A104" s="323" t="s">
        <v>240</v>
      </c>
      <c r="B104" s="401">
        <v>4574</v>
      </c>
      <c r="C104" s="401">
        <v>299</v>
      </c>
      <c r="D104" s="401">
        <v>532</v>
      </c>
      <c r="E104" s="401">
        <v>427</v>
      </c>
      <c r="F104" s="401">
        <v>2</v>
      </c>
      <c r="G104" s="401">
        <v>2</v>
      </c>
      <c r="H104" s="401">
        <v>207</v>
      </c>
      <c r="I104" s="385">
        <v>171</v>
      </c>
      <c r="J104" s="385">
        <v>2</v>
      </c>
      <c r="K104" s="385">
        <v>15</v>
      </c>
      <c r="L104" s="385">
        <v>10</v>
      </c>
      <c r="M104" s="385">
        <v>297</v>
      </c>
      <c r="N104" s="385">
        <v>6538</v>
      </c>
      <c r="O104" s="386">
        <v>2.447781534187698</v>
      </c>
    </row>
    <row r="105" spans="1:15" ht="11.25">
      <c r="A105" s="323" t="s">
        <v>241</v>
      </c>
      <c r="B105" s="401">
        <v>4478</v>
      </c>
      <c r="C105" s="401">
        <v>291</v>
      </c>
      <c r="D105" s="401">
        <v>490</v>
      </c>
      <c r="E105" s="401">
        <v>507</v>
      </c>
      <c r="F105" s="401">
        <v>1</v>
      </c>
      <c r="G105" s="401">
        <v>0</v>
      </c>
      <c r="H105" s="401">
        <v>212</v>
      </c>
      <c r="I105" s="385">
        <v>190</v>
      </c>
      <c r="J105" s="385">
        <v>2</v>
      </c>
      <c r="K105" s="385">
        <v>9</v>
      </c>
      <c r="L105" s="385">
        <v>8</v>
      </c>
      <c r="M105" s="385">
        <v>354</v>
      </c>
      <c r="N105" s="385">
        <v>6542</v>
      </c>
      <c r="O105" s="386">
        <v>2.449279106248994</v>
      </c>
    </row>
    <row r="106" spans="1:15" ht="11.25">
      <c r="A106" s="323" t="s">
        <v>242</v>
      </c>
      <c r="B106" s="401">
        <v>4324</v>
      </c>
      <c r="C106" s="401">
        <v>284</v>
      </c>
      <c r="D106" s="401">
        <v>459</v>
      </c>
      <c r="E106" s="401">
        <v>695</v>
      </c>
      <c r="F106" s="401">
        <v>2</v>
      </c>
      <c r="G106" s="401">
        <v>0</v>
      </c>
      <c r="H106" s="401">
        <v>240</v>
      </c>
      <c r="I106" s="385">
        <v>253</v>
      </c>
      <c r="J106" s="385">
        <v>0</v>
      </c>
      <c r="K106" s="385">
        <v>13</v>
      </c>
      <c r="L106" s="385">
        <v>8</v>
      </c>
      <c r="M106" s="385">
        <v>3719</v>
      </c>
      <c r="N106" s="385">
        <v>9997</v>
      </c>
      <c r="O106" s="386">
        <v>3.7428069741930896</v>
      </c>
    </row>
    <row r="107" spans="1:15" ht="11.25">
      <c r="A107" s="323" t="s">
        <v>243</v>
      </c>
      <c r="B107" s="401">
        <v>4311</v>
      </c>
      <c r="C107" s="401">
        <v>269</v>
      </c>
      <c r="D107" s="401">
        <v>586</v>
      </c>
      <c r="E107" s="401">
        <v>804</v>
      </c>
      <c r="F107" s="401">
        <v>3</v>
      </c>
      <c r="G107" s="401">
        <v>0</v>
      </c>
      <c r="H107" s="401">
        <v>260</v>
      </c>
      <c r="I107" s="385">
        <v>273</v>
      </c>
      <c r="J107" s="385">
        <v>2</v>
      </c>
      <c r="K107" s="385">
        <v>17</v>
      </c>
      <c r="L107" s="385">
        <v>6</v>
      </c>
      <c r="M107" s="385">
        <v>195</v>
      </c>
      <c r="N107" s="385">
        <v>6726</v>
      </c>
      <c r="O107" s="386">
        <v>2.5181674210685925</v>
      </c>
    </row>
    <row r="108" spans="1:15" ht="11.25">
      <c r="A108" s="384" t="s">
        <v>244</v>
      </c>
      <c r="B108" s="401">
        <v>4319</v>
      </c>
      <c r="C108" s="401">
        <v>260</v>
      </c>
      <c r="D108" s="401">
        <v>331</v>
      </c>
      <c r="E108" s="401">
        <v>1034</v>
      </c>
      <c r="F108" s="401">
        <v>0</v>
      </c>
      <c r="G108" s="401">
        <v>1</v>
      </c>
      <c r="H108" s="401">
        <v>227</v>
      </c>
      <c r="I108" s="385">
        <v>420</v>
      </c>
      <c r="J108" s="385">
        <v>2</v>
      </c>
      <c r="K108" s="385">
        <v>17</v>
      </c>
      <c r="L108" s="385">
        <v>4</v>
      </c>
      <c r="M108" s="385">
        <v>148</v>
      </c>
      <c r="N108" s="385">
        <v>6763</v>
      </c>
      <c r="O108" s="386">
        <v>2.532019962635577</v>
      </c>
    </row>
    <row r="109" spans="1:15" ht="11.25">
      <c r="A109" s="384" t="s">
        <v>263</v>
      </c>
      <c r="B109" s="401">
        <v>6731</v>
      </c>
      <c r="C109" s="401">
        <v>387</v>
      </c>
      <c r="D109" s="401">
        <v>467</v>
      </c>
      <c r="E109" s="401">
        <v>2295</v>
      </c>
      <c r="F109" s="401">
        <v>1</v>
      </c>
      <c r="G109" s="401">
        <v>2</v>
      </c>
      <c r="H109" s="401">
        <v>355</v>
      </c>
      <c r="I109" s="385">
        <v>637</v>
      </c>
      <c r="J109" s="385">
        <v>5</v>
      </c>
      <c r="K109" s="385">
        <v>19</v>
      </c>
      <c r="L109" s="385">
        <v>6</v>
      </c>
      <c r="M109" s="385">
        <v>150</v>
      </c>
      <c r="N109" s="385">
        <v>11055</v>
      </c>
      <c r="O109" s="386">
        <v>4.138914784405782</v>
      </c>
    </row>
    <row r="110" spans="1:15" ht="11.25">
      <c r="A110" s="384" t="s">
        <v>277</v>
      </c>
      <c r="B110" s="401">
        <v>8706</v>
      </c>
      <c r="C110" s="401">
        <v>602</v>
      </c>
      <c r="D110" s="401">
        <v>429</v>
      </c>
      <c r="E110" s="401">
        <v>4627</v>
      </c>
      <c r="F110" s="401">
        <v>1</v>
      </c>
      <c r="G110" s="401">
        <v>2</v>
      </c>
      <c r="H110" s="401">
        <v>2323</v>
      </c>
      <c r="I110" s="385">
        <v>540</v>
      </c>
      <c r="J110" s="385">
        <v>2</v>
      </c>
      <c r="K110" s="385">
        <v>21</v>
      </c>
      <c r="L110" s="385">
        <v>7</v>
      </c>
      <c r="M110" s="385">
        <v>85</v>
      </c>
      <c r="N110" s="385">
        <v>17345</v>
      </c>
      <c r="O110" s="386">
        <v>6.493846850793152</v>
      </c>
    </row>
    <row r="111" spans="1:15" ht="11.25">
      <c r="A111" s="394" t="s">
        <v>286</v>
      </c>
      <c r="B111" s="399">
        <v>28089</v>
      </c>
      <c r="C111" s="399">
        <v>1391</v>
      </c>
      <c r="D111" s="399">
        <v>2117</v>
      </c>
      <c r="E111" s="399">
        <v>29279</v>
      </c>
      <c r="F111" s="399">
        <v>6</v>
      </c>
      <c r="G111" s="399">
        <v>6</v>
      </c>
      <c r="H111" s="399">
        <v>0</v>
      </c>
      <c r="I111" s="399">
        <v>403</v>
      </c>
      <c r="J111" s="399">
        <v>10</v>
      </c>
      <c r="K111" s="399">
        <v>59</v>
      </c>
      <c r="L111" s="399">
        <v>32</v>
      </c>
      <c r="M111" s="399">
        <v>378</v>
      </c>
      <c r="N111" s="399">
        <v>61770</v>
      </c>
      <c r="O111" s="400">
        <v>23.12625655655768</v>
      </c>
    </row>
    <row r="112" spans="1:15" s="87" customFormat="1" ht="18.75" customHeight="1">
      <c r="A112" s="413" t="s">
        <v>2</v>
      </c>
      <c r="B112" s="414">
        <v>163240</v>
      </c>
      <c r="C112" s="414">
        <v>8724</v>
      </c>
      <c r="D112" s="414">
        <v>32191</v>
      </c>
      <c r="E112" s="414">
        <v>42619</v>
      </c>
      <c r="F112" s="414">
        <v>244</v>
      </c>
      <c r="G112" s="414">
        <v>118</v>
      </c>
      <c r="H112" s="414">
        <v>6176</v>
      </c>
      <c r="I112" s="414">
        <v>4833</v>
      </c>
      <c r="J112" s="414">
        <v>430</v>
      </c>
      <c r="K112" s="414">
        <v>605</v>
      </c>
      <c r="L112" s="414">
        <v>481</v>
      </c>
      <c r="M112" s="414">
        <v>7438</v>
      </c>
      <c r="N112" s="414">
        <v>267099</v>
      </c>
      <c r="O112" s="415">
        <v>100</v>
      </c>
    </row>
    <row r="113" spans="1:15" s="88" customFormat="1" ht="31.5" customHeight="1">
      <c r="A113" s="387" t="s">
        <v>245</v>
      </c>
      <c r="B113" s="388">
        <v>624.6399164348817</v>
      </c>
      <c r="C113" s="388">
        <v>654.0253324163228</v>
      </c>
      <c r="D113" s="388">
        <v>391.6999782547917</v>
      </c>
      <c r="E113" s="388">
        <v>1014.551584973838</v>
      </c>
      <c r="F113" s="388">
        <v>188.33196721311475</v>
      </c>
      <c r="G113" s="388">
        <v>183.83050847457628</v>
      </c>
      <c r="H113" s="388">
        <v>783.7138924870467</v>
      </c>
      <c r="I113" s="388">
        <v>765.7039106145252</v>
      </c>
      <c r="J113" s="388">
        <v>275.29767441860463</v>
      </c>
      <c r="K113" s="388">
        <v>571.4380165289256</v>
      </c>
      <c r="L113" s="388">
        <v>428.4636174636175</v>
      </c>
      <c r="M113" s="388">
        <v>763.8756386125302</v>
      </c>
      <c r="N113" s="388">
        <v>668.2216710036131</v>
      </c>
      <c r="O113" s="389" t="s">
        <v>246</v>
      </c>
    </row>
    <row r="114" spans="1:15" s="87" customFormat="1" ht="31.5" customHeight="1">
      <c r="A114" s="387" t="s">
        <v>247</v>
      </c>
      <c r="B114" s="388">
        <v>620</v>
      </c>
      <c r="C114" s="388">
        <v>700</v>
      </c>
      <c r="D114" s="388">
        <v>300</v>
      </c>
      <c r="E114" s="388">
        <v>1079</v>
      </c>
      <c r="F114" s="388">
        <v>40</v>
      </c>
      <c r="G114" s="388">
        <v>40</v>
      </c>
      <c r="H114" s="388">
        <v>900</v>
      </c>
      <c r="I114" s="388">
        <v>860</v>
      </c>
      <c r="J114" s="388">
        <v>260</v>
      </c>
      <c r="K114" s="388">
        <v>500</v>
      </c>
      <c r="L114" s="388">
        <v>380</v>
      </c>
      <c r="M114" s="388">
        <v>860</v>
      </c>
      <c r="N114" s="388">
        <v>700</v>
      </c>
      <c r="O114" s="389" t="s">
        <v>246</v>
      </c>
    </row>
    <row r="115" spans="1:15" ht="11.25">
      <c r="A115" s="660" t="s">
        <v>285</v>
      </c>
      <c r="B115" s="660"/>
      <c r="C115" s="660"/>
      <c r="D115" s="660"/>
      <c r="E115" s="660"/>
      <c r="F115" s="660"/>
      <c r="G115" s="660"/>
      <c r="H115" s="660"/>
      <c r="I115" s="660"/>
      <c r="J115" s="660"/>
      <c r="K115" s="660"/>
      <c r="L115" s="660"/>
      <c r="M115" s="660"/>
      <c r="N115" s="660"/>
      <c r="O115" s="661"/>
    </row>
    <row r="116" s="163" customFormat="1" ht="11.25">
      <c r="A116" s="163" t="s">
        <v>471</v>
      </c>
    </row>
  </sheetData>
  <sheetProtection/>
  <mergeCells count="39">
    <mergeCell ref="A115:O115"/>
    <mergeCell ref="A76:O76"/>
    <mergeCell ref="A37:O37"/>
    <mergeCell ref="O45:O46"/>
    <mergeCell ref="A40:O40"/>
    <mergeCell ref="A42:O42"/>
    <mergeCell ref="J45:J46"/>
    <mergeCell ref="B84:B85"/>
    <mergeCell ref="A79:O79"/>
    <mergeCell ref="A81:O81"/>
    <mergeCell ref="N45:N46"/>
    <mergeCell ref="A1:O1"/>
    <mergeCell ref="A3:O3"/>
    <mergeCell ref="B6:B7"/>
    <mergeCell ref="J6:J7"/>
    <mergeCell ref="O6:O7"/>
    <mergeCell ref="K6:K7"/>
    <mergeCell ref="L6:L7"/>
    <mergeCell ref="M6:M7"/>
    <mergeCell ref="N6:N7"/>
    <mergeCell ref="B45:B46"/>
    <mergeCell ref="J84:J85"/>
    <mergeCell ref="O84:O85"/>
    <mergeCell ref="K84:K85"/>
    <mergeCell ref="L84:L85"/>
    <mergeCell ref="M84:M85"/>
    <mergeCell ref="N84:N85"/>
    <mergeCell ref="K45:K46"/>
    <mergeCell ref="L45:L46"/>
    <mergeCell ref="M45:M46"/>
    <mergeCell ref="E84:E85"/>
    <mergeCell ref="F84:F85"/>
    <mergeCell ref="G84:G85"/>
    <mergeCell ref="E6:E7"/>
    <mergeCell ref="F6:F7"/>
    <mergeCell ref="G6:G7"/>
    <mergeCell ref="E45:E46"/>
    <mergeCell ref="F45:F46"/>
    <mergeCell ref="G45:G46"/>
  </mergeCells>
  <printOptions/>
  <pageMargins left="0.787401575" right="0.787401575" top="0.984251969" bottom="0.64" header="0.4921259845" footer="0.4921259845"/>
  <pageSetup horizontalDpi="600" verticalDpi="600" orientation="landscape" paperSize="9" scale="85" r:id="rId1"/>
  <rowBreaks count="2" manualBreakCount="2">
    <brk id="39" max="255" man="1"/>
    <brk id="78" max="255" man="1"/>
  </rowBreaks>
</worksheet>
</file>

<file path=xl/worksheets/sheet3.xml><?xml version="1.0" encoding="utf-8"?>
<worksheet xmlns="http://schemas.openxmlformats.org/spreadsheetml/2006/main" xmlns:r="http://schemas.openxmlformats.org/officeDocument/2006/relationships">
  <dimension ref="A1:X31"/>
  <sheetViews>
    <sheetView zoomScalePageLayoutView="0" workbookViewId="0" topLeftCell="A1">
      <selection activeCell="A1" sqref="A1:T1"/>
    </sheetView>
  </sheetViews>
  <sheetFormatPr defaultColWidth="11.421875" defaultRowHeight="12.75"/>
  <cols>
    <col min="1" max="1" width="24.421875" style="11" customWidth="1"/>
    <col min="2" max="2" width="2.421875" style="11" customWidth="1"/>
    <col min="3" max="3" width="6.57421875" style="8" hidden="1" customWidth="1"/>
    <col min="4" max="4" width="11.8515625" style="11" hidden="1" customWidth="1"/>
    <col min="5" max="5" width="5.57421875" style="46" hidden="1" customWidth="1"/>
    <col min="6" max="6" width="1.421875" style="11" hidden="1" customWidth="1"/>
    <col min="7" max="7" width="6.57421875" style="8" hidden="1" customWidth="1"/>
    <col min="8" max="8" width="1.8515625" style="11" hidden="1" customWidth="1"/>
    <col min="9" max="9" width="2.7109375" style="11" hidden="1" customWidth="1"/>
    <col min="10" max="10" width="1.421875" style="11" hidden="1" customWidth="1"/>
    <col min="11" max="11" width="6.57421875" style="46" hidden="1" customWidth="1"/>
    <col min="12" max="12" width="1.57421875" style="11" hidden="1" customWidth="1"/>
    <col min="13" max="13" width="4.8515625" style="11" hidden="1" customWidth="1"/>
    <col min="14" max="14" width="1.57421875" style="11" hidden="1" customWidth="1"/>
    <col min="15" max="15" width="10.00390625" style="11" customWidth="1"/>
    <col min="16" max="16" width="1.57421875" style="11" customWidth="1"/>
    <col min="17" max="17" width="11.421875" style="11" customWidth="1"/>
    <col min="18" max="18" width="1.57421875" style="11" customWidth="1"/>
    <col min="19" max="19" width="11.421875" style="11" customWidth="1"/>
    <col min="20" max="20" width="1.421875" style="11" bestFit="1" customWidth="1"/>
    <col min="21" max="21" width="10.140625" style="11" customWidth="1"/>
    <col min="22" max="22" width="1.57421875" style="11" customWidth="1"/>
    <col min="23" max="23" width="10.140625" style="11" customWidth="1"/>
    <col min="24" max="24" width="1.57421875" style="11" customWidth="1"/>
    <col min="25" max="16384" width="11.421875" style="11" customWidth="1"/>
  </cols>
  <sheetData>
    <row r="1" spans="1:20" s="164" customFormat="1" ht="30.75" customHeight="1">
      <c r="A1" s="483" t="s">
        <v>324</v>
      </c>
      <c r="B1" s="483"/>
      <c r="C1" s="483"/>
      <c r="D1" s="483"/>
      <c r="E1" s="483"/>
      <c r="F1" s="483"/>
      <c r="G1" s="483"/>
      <c r="H1" s="483"/>
      <c r="I1" s="483"/>
      <c r="J1" s="483"/>
      <c r="K1" s="483"/>
      <c r="L1" s="483"/>
      <c r="M1" s="483"/>
      <c r="N1" s="483"/>
      <c r="O1" s="483"/>
      <c r="P1" s="483"/>
      <c r="Q1" s="483"/>
      <c r="R1" s="483"/>
      <c r="S1" s="483"/>
      <c r="T1" s="483"/>
    </row>
    <row r="2" spans="1:20" ht="11.25">
      <c r="A2" s="496"/>
      <c r="B2" s="496"/>
      <c r="C2" s="496"/>
      <c r="D2" s="496"/>
      <c r="E2" s="496"/>
      <c r="F2" s="496"/>
      <c r="G2" s="496"/>
      <c r="H2" s="496"/>
      <c r="I2" s="496"/>
      <c r="J2" s="496"/>
      <c r="K2" s="496"/>
      <c r="L2" s="496"/>
      <c r="M2" s="496"/>
      <c r="N2" s="496"/>
      <c r="O2" s="496"/>
      <c r="P2" s="496"/>
      <c r="Q2" s="496"/>
      <c r="R2" s="496"/>
      <c r="S2" s="496"/>
      <c r="T2" s="496"/>
    </row>
    <row r="3" spans="1:24" s="50" customFormat="1" ht="11.25">
      <c r="A3" s="497" t="s">
        <v>325</v>
      </c>
      <c r="B3" s="498"/>
      <c r="C3" s="503">
        <v>1996</v>
      </c>
      <c r="D3" s="503"/>
      <c r="E3" s="503"/>
      <c r="F3" s="504"/>
      <c r="G3" s="507">
        <v>2001</v>
      </c>
      <c r="H3" s="503"/>
      <c r="I3" s="503"/>
      <c r="J3" s="504"/>
      <c r="K3" s="507">
        <v>2005</v>
      </c>
      <c r="L3" s="503"/>
      <c r="M3" s="503"/>
      <c r="N3" s="503"/>
      <c r="O3" s="509">
        <v>2006</v>
      </c>
      <c r="P3" s="503"/>
      <c r="Q3" s="503"/>
      <c r="R3" s="510"/>
      <c r="S3" s="514" t="s">
        <v>326</v>
      </c>
      <c r="T3" s="515"/>
      <c r="U3" s="531" t="s">
        <v>326</v>
      </c>
      <c r="V3" s="531"/>
      <c r="W3" s="514" t="s">
        <v>326</v>
      </c>
      <c r="X3" s="515"/>
    </row>
    <row r="4" spans="1:24" s="50" customFormat="1" ht="9.75" customHeight="1" hidden="1">
      <c r="A4" s="499"/>
      <c r="B4" s="500"/>
      <c r="C4" s="505"/>
      <c r="D4" s="505"/>
      <c r="E4" s="505"/>
      <c r="F4" s="506"/>
      <c r="G4" s="508"/>
      <c r="H4" s="505"/>
      <c r="I4" s="505"/>
      <c r="J4" s="506"/>
      <c r="K4" s="508"/>
      <c r="L4" s="505"/>
      <c r="M4" s="505"/>
      <c r="N4" s="505"/>
      <c r="O4" s="511"/>
      <c r="P4" s="512"/>
      <c r="Q4" s="512"/>
      <c r="R4" s="513"/>
      <c r="S4" s="516"/>
      <c r="T4" s="517"/>
      <c r="U4" s="532"/>
      <c r="V4" s="532"/>
      <c r="W4" s="516"/>
      <c r="X4" s="517"/>
    </row>
    <row r="5" spans="1:24" s="50" customFormat="1" ht="24.75" customHeight="1">
      <c r="A5" s="501"/>
      <c r="B5" s="502"/>
      <c r="C5" s="528" t="s">
        <v>327</v>
      </c>
      <c r="D5" s="521"/>
      <c r="E5" s="522" t="s">
        <v>328</v>
      </c>
      <c r="F5" s="529"/>
      <c r="G5" s="520" t="s">
        <v>327</v>
      </c>
      <c r="H5" s="521"/>
      <c r="I5" s="522" t="s">
        <v>14</v>
      </c>
      <c r="J5" s="529"/>
      <c r="K5" s="520" t="s">
        <v>327</v>
      </c>
      <c r="L5" s="521"/>
      <c r="M5" s="522" t="s">
        <v>328</v>
      </c>
      <c r="N5" s="523"/>
      <c r="O5" s="524" t="s">
        <v>329</v>
      </c>
      <c r="P5" s="525"/>
      <c r="Q5" s="526" t="s">
        <v>328</v>
      </c>
      <c r="R5" s="527"/>
      <c r="S5" s="518" t="s">
        <v>330</v>
      </c>
      <c r="T5" s="519"/>
      <c r="U5" s="530" t="s">
        <v>331</v>
      </c>
      <c r="V5" s="530"/>
      <c r="W5" s="518" t="s">
        <v>332</v>
      </c>
      <c r="X5" s="519"/>
    </row>
    <row r="6" spans="1:24" ht="13.5" customHeight="1">
      <c r="A6" s="165" t="s">
        <v>333</v>
      </c>
      <c r="B6" s="40"/>
      <c r="C6" s="32">
        <v>480784</v>
      </c>
      <c r="D6" s="31"/>
      <c r="E6" s="41">
        <f>ROUND((C6/C$16)*100,1)</f>
        <v>48.6</v>
      </c>
      <c r="F6" s="35"/>
      <c r="G6" s="32">
        <v>432408</v>
      </c>
      <c r="H6" s="35"/>
      <c r="I6" s="41"/>
      <c r="J6" s="35"/>
      <c r="K6" s="32">
        <v>413181</v>
      </c>
      <c r="L6" s="33"/>
      <c r="M6" s="41">
        <f aca="true" t="shared" si="0" ref="M6:M15">ROUND((K6/K$16)*100,2)</f>
        <v>67.8</v>
      </c>
      <c r="N6" s="31"/>
      <c r="O6" s="156">
        <v>410888</v>
      </c>
      <c r="P6" s="147"/>
      <c r="Q6" s="42">
        <f>ROUND((O6/O$16)*100,2)</f>
        <v>68.65</v>
      </c>
      <c r="R6" s="42"/>
      <c r="S6" s="168">
        <f>((O6/K6)-1)*100</f>
        <v>-0.5549625950854509</v>
      </c>
      <c r="T6" s="169"/>
      <c r="U6" s="168">
        <f>((O6/G6)-1)*100</f>
        <v>-4.9767811881371244</v>
      </c>
      <c r="V6" s="169"/>
      <c r="W6" s="42">
        <f>((O6/C6)-1)*100</f>
        <v>-14.537921395054742</v>
      </c>
      <c r="X6" s="166"/>
    </row>
    <row r="7" spans="1:24" ht="13.5" customHeight="1">
      <c r="A7" s="165" t="s">
        <v>334</v>
      </c>
      <c r="B7" s="31"/>
      <c r="C7" s="32">
        <v>328456</v>
      </c>
      <c r="D7" s="31"/>
      <c r="E7" s="41">
        <f>ROUND((C7/C$16)*100,1)-0.1</f>
        <v>33.1</v>
      </c>
      <c r="F7" s="35"/>
      <c r="G7" s="32">
        <v>153563</v>
      </c>
      <c r="H7" s="35"/>
      <c r="I7" s="41"/>
      <c r="J7" s="35"/>
      <c r="K7" s="32">
        <v>70896</v>
      </c>
      <c r="L7" s="33"/>
      <c r="M7" s="41">
        <f t="shared" si="0"/>
        <v>11.63</v>
      </c>
      <c r="N7" s="31"/>
      <c r="O7" s="156">
        <v>64482</v>
      </c>
      <c r="P7" s="147"/>
      <c r="Q7" s="42">
        <f aca="true" t="shared" si="1" ref="Q7:Q15">ROUND((O7/O$16)*100,2)</f>
        <v>10.77</v>
      </c>
      <c r="R7" s="42"/>
      <c r="S7" s="170">
        <f aca="true" t="shared" si="2" ref="S7:S16">((O7/K7)-1)*100</f>
        <v>-9.047054840893697</v>
      </c>
      <c r="T7" s="171"/>
      <c r="U7" s="170">
        <f aca="true" t="shared" si="3" ref="U7:U12">((O7/G7)-1)*100</f>
        <v>-58.00941633075676</v>
      </c>
      <c r="V7" s="171"/>
      <c r="W7" s="42">
        <f aca="true" t="shared" si="4" ref="W7:W12">((O7/C7)-1)*100</f>
        <v>-80.36814672284872</v>
      </c>
      <c r="X7" s="167"/>
    </row>
    <row r="8" spans="1:24" ht="13.5" customHeight="1">
      <c r="A8" s="165" t="s">
        <v>30</v>
      </c>
      <c r="B8" s="31"/>
      <c r="C8" s="32">
        <v>73113</v>
      </c>
      <c r="D8" s="31"/>
      <c r="E8" s="41">
        <f>ROUND((C8/C$16)*100,1)</f>
        <v>7.4</v>
      </c>
      <c r="F8" s="35"/>
      <c r="G8" s="32">
        <v>63312</v>
      </c>
      <c r="H8" s="35"/>
      <c r="I8" s="41"/>
      <c r="J8" s="35"/>
      <c r="K8" s="32">
        <v>66417</v>
      </c>
      <c r="L8" s="33"/>
      <c r="M8" s="41">
        <f t="shared" si="0"/>
        <v>10.9</v>
      </c>
      <c r="N8" s="31"/>
      <c r="O8" s="156">
        <v>67495</v>
      </c>
      <c r="P8" s="147"/>
      <c r="Q8" s="42">
        <f t="shared" si="1"/>
        <v>11.28</v>
      </c>
      <c r="R8" s="42"/>
      <c r="S8" s="170">
        <f t="shared" si="2"/>
        <v>1.6230784287155409</v>
      </c>
      <c r="T8" s="171"/>
      <c r="U8" s="170">
        <f t="shared" si="3"/>
        <v>6.606962345211009</v>
      </c>
      <c r="V8" s="171"/>
      <c r="W8" s="42">
        <f t="shared" si="4"/>
        <v>-7.683996006182214</v>
      </c>
      <c r="X8" s="166"/>
    </row>
    <row r="9" spans="1:24" ht="13.5" customHeight="1">
      <c r="A9" s="165" t="s">
        <v>335</v>
      </c>
      <c r="B9" s="31"/>
      <c r="C9" s="32">
        <v>42167</v>
      </c>
      <c r="D9" s="33"/>
      <c r="E9" s="41">
        <f>ROUND((C9/C$16)*100,1)</f>
        <v>4.3</v>
      </c>
      <c r="F9" s="35"/>
      <c r="G9" s="32">
        <v>31945</v>
      </c>
      <c r="H9" s="35"/>
      <c r="I9" s="41"/>
      <c r="J9" s="35"/>
      <c r="K9" s="32">
        <v>25308</v>
      </c>
      <c r="L9" s="33"/>
      <c r="M9" s="41">
        <f t="shared" si="0"/>
        <v>4.15</v>
      </c>
      <c r="N9" s="33"/>
      <c r="O9" s="156">
        <v>24358</v>
      </c>
      <c r="P9" s="147"/>
      <c r="Q9" s="42">
        <f t="shared" si="1"/>
        <v>4.07</v>
      </c>
      <c r="R9" s="42"/>
      <c r="S9" s="170">
        <f t="shared" si="2"/>
        <v>-3.7537537537537524</v>
      </c>
      <c r="T9" s="171"/>
      <c r="U9" s="170">
        <f t="shared" si="3"/>
        <v>-23.75019564877132</v>
      </c>
      <c r="V9" s="171"/>
      <c r="W9" s="42">
        <f t="shared" si="4"/>
        <v>-42.23444873953566</v>
      </c>
      <c r="X9" s="166"/>
    </row>
    <row r="10" spans="1:24" ht="13.5" customHeight="1">
      <c r="A10" s="165" t="s">
        <v>271</v>
      </c>
      <c r="B10" s="31"/>
      <c r="C10" s="32">
        <v>25262</v>
      </c>
      <c r="D10" s="33"/>
      <c r="E10" s="41">
        <f>ROUND((C10/C$16)*100,1)</f>
        <v>2.6</v>
      </c>
      <c r="F10" s="35"/>
      <c r="G10" s="32">
        <v>15590</v>
      </c>
      <c r="H10" s="35"/>
      <c r="I10" s="41"/>
      <c r="J10" s="35"/>
      <c r="K10" s="32">
        <v>11027</v>
      </c>
      <c r="L10" s="33"/>
      <c r="M10" s="41">
        <f t="shared" si="0"/>
        <v>1.81</v>
      </c>
      <c r="N10" s="33"/>
      <c r="O10" s="156">
        <v>10310</v>
      </c>
      <c r="P10" s="147"/>
      <c r="Q10" s="42">
        <f t="shared" si="1"/>
        <v>1.72</v>
      </c>
      <c r="R10" s="42"/>
      <c r="S10" s="170">
        <f t="shared" si="2"/>
        <v>-6.502221819171128</v>
      </c>
      <c r="T10" s="171"/>
      <c r="U10" s="170">
        <f t="shared" si="3"/>
        <v>-33.86786401539449</v>
      </c>
      <c r="V10" s="171"/>
      <c r="W10" s="42">
        <f t="shared" si="4"/>
        <v>-59.18771277016863</v>
      </c>
      <c r="X10" s="166"/>
    </row>
    <row r="11" spans="1:24" ht="13.5" customHeight="1">
      <c r="A11" s="165" t="s">
        <v>422</v>
      </c>
      <c r="B11" s="31"/>
      <c r="C11" s="32">
        <v>24067</v>
      </c>
      <c r="D11" s="33"/>
      <c r="E11" s="41">
        <f>ROUND((C11/C$16)*100,1)</f>
        <v>2.4</v>
      </c>
      <c r="F11" s="35"/>
      <c r="G11" s="32">
        <v>13615</v>
      </c>
      <c r="H11" s="35"/>
      <c r="I11" s="41"/>
      <c r="J11" s="35"/>
      <c r="K11" s="32">
        <v>8831</v>
      </c>
      <c r="L11" s="33"/>
      <c r="M11" s="41">
        <f t="shared" si="0"/>
        <v>1.45</v>
      </c>
      <c r="N11" s="33"/>
      <c r="O11" s="156">
        <v>7976</v>
      </c>
      <c r="P11" s="147"/>
      <c r="Q11" s="42">
        <f t="shared" si="1"/>
        <v>1.33</v>
      </c>
      <c r="R11" s="42"/>
      <c r="S11" s="170">
        <f t="shared" si="2"/>
        <v>-9.681802740346502</v>
      </c>
      <c r="T11" s="171"/>
      <c r="U11" s="170">
        <f t="shared" si="3"/>
        <v>-41.417554168196844</v>
      </c>
      <c r="V11" s="171"/>
      <c r="W11" s="42">
        <f t="shared" si="4"/>
        <v>-66.85918477583412</v>
      </c>
      <c r="X11" s="166"/>
    </row>
    <row r="12" spans="1:24" ht="13.5" customHeight="1">
      <c r="A12" s="165" t="s">
        <v>336</v>
      </c>
      <c r="B12" s="31"/>
      <c r="C12" s="32">
        <v>6263.932702418507</v>
      </c>
      <c r="D12" s="33"/>
      <c r="E12" s="41">
        <f>ROUND((C12/C$16)*100,1)</f>
        <v>0.6</v>
      </c>
      <c r="F12" s="35"/>
      <c r="G12" s="32">
        <v>5933</v>
      </c>
      <c r="H12" s="35"/>
      <c r="I12" s="41"/>
      <c r="J12" s="35"/>
      <c r="K12" s="32">
        <v>9197</v>
      </c>
      <c r="L12" s="33"/>
      <c r="M12" s="41">
        <f t="shared" si="0"/>
        <v>1.51</v>
      </c>
      <c r="N12" s="33"/>
      <c r="O12" s="156">
        <v>8923</v>
      </c>
      <c r="P12" s="147"/>
      <c r="Q12" s="42">
        <f t="shared" si="1"/>
        <v>1.49</v>
      </c>
      <c r="R12" s="42"/>
      <c r="S12" s="170">
        <f t="shared" si="2"/>
        <v>-2.979232358377737</v>
      </c>
      <c r="T12" s="171"/>
      <c r="U12" s="170">
        <f t="shared" si="3"/>
        <v>50.396089667958876</v>
      </c>
      <c r="V12" s="171"/>
      <c r="W12" s="42">
        <f t="shared" si="4"/>
        <v>42.45044485479268</v>
      </c>
      <c r="X12" s="166"/>
    </row>
    <row r="13" spans="1:24" ht="13.5" customHeight="1">
      <c r="A13" s="165" t="s">
        <v>337</v>
      </c>
      <c r="B13" s="31"/>
      <c r="C13" s="32" t="s">
        <v>338</v>
      </c>
      <c r="D13" s="33"/>
      <c r="E13" s="41"/>
      <c r="F13" s="35"/>
      <c r="G13" s="32">
        <v>102</v>
      </c>
      <c r="H13" s="35"/>
      <c r="I13" s="41"/>
      <c r="J13" s="35"/>
      <c r="K13" s="32">
        <v>50</v>
      </c>
      <c r="L13" s="33"/>
      <c r="M13" s="41">
        <f t="shared" si="0"/>
        <v>0.01</v>
      </c>
      <c r="N13" s="33"/>
      <c r="O13" s="156">
        <v>43</v>
      </c>
      <c r="P13" s="147"/>
      <c r="Q13" s="42" t="s">
        <v>339</v>
      </c>
      <c r="R13" s="42"/>
      <c r="S13" s="170" t="s">
        <v>339</v>
      </c>
      <c r="T13" s="171"/>
      <c r="U13" s="170" t="s">
        <v>339</v>
      </c>
      <c r="V13" s="171"/>
      <c r="W13" s="43" t="s">
        <v>340</v>
      </c>
      <c r="X13" s="166"/>
    </row>
    <row r="14" spans="1:24" ht="13.5" customHeight="1">
      <c r="A14" s="165" t="s">
        <v>341</v>
      </c>
      <c r="B14" s="31"/>
      <c r="C14" s="32">
        <v>537.1900826446281</v>
      </c>
      <c r="D14" s="31"/>
      <c r="E14" s="41">
        <f>ROUND((C14/C$16)*100,1)</f>
        <v>0.1</v>
      </c>
      <c r="F14" s="35"/>
      <c r="G14" s="32">
        <v>283</v>
      </c>
      <c r="H14" s="35"/>
      <c r="I14" s="41"/>
      <c r="J14" s="35"/>
      <c r="K14" s="32">
        <v>224</v>
      </c>
      <c r="L14" s="33"/>
      <c r="M14" s="41">
        <f t="shared" si="0"/>
        <v>0.04</v>
      </c>
      <c r="N14" s="31"/>
      <c r="O14" s="156">
        <v>210</v>
      </c>
      <c r="P14" s="147"/>
      <c r="Q14" s="42" t="s">
        <v>339</v>
      </c>
      <c r="R14" s="42"/>
      <c r="S14" s="170" t="s">
        <v>339</v>
      </c>
      <c r="T14" s="171"/>
      <c r="U14" s="170" t="s">
        <v>339</v>
      </c>
      <c r="V14" s="171"/>
      <c r="W14" s="43" t="s">
        <v>338</v>
      </c>
      <c r="X14" s="167"/>
    </row>
    <row r="15" spans="1:24" ht="13.5" customHeight="1">
      <c r="A15" s="165" t="s">
        <v>342</v>
      </c>
      <c r="B15" s="31"/>
      <c r="C15" s="32">
        <v>8175</v>
      </c>
      <c r="D15" s="31"/>
      <c r="E15" s="41">
        <f>ROUND((C15/C$16)*100,1)</f>
        <v>0.8</v>
      </c>
      <c r="F15" s="35"/>
      <c r="G15" s="32">
        <v>6338</v>
      </c>
      <c r="H15" s="35"/>
      <c r="I15" s="41"/>
      <c r="J15" s="35"/>
      <c r="K15" s="32">
        <v>4254</v>
      </c>
      <c r="L15" s="33"/>
      <c r="M15" s="41">
        <f t="shared" si="0"/>
        <v>0.7</v>
      </c>
      <c r="N15" s="31"/>
      <c r="O15" s="156">
        <v>3856</v>
      </c>
      <c r="P15" s="147"/>
      <c r="Q15" s="42">
        <f t="shared" si="1"/>
        <v>0.64</v>
      </c>
      <c r="R15" s="42"/>
      <c r="S15" s="170">
        <f t="shared" si="2"/>
        <v>-9.355900329102019</v>
      </c>
      <c r="T15" s="171"/>
      <c r="U15" s="170">
        <f>((O15/G15)-1)*100</f>
        <v>-39.16061849163774</v>
      </c>
      <c r="V15" s="171"/>
      <c r="W15" s="42">
        <f>((O15/C15)-1)*100</f>
        <v>-52.831804281345576</v>
      </c>
      <c r="X15" s="184"/>
    </row>
    <row r="16" spans="1:24" s="45" customFormat="1" ht="14.25" customHeight="1">
      <c r="A16" s="172" t="s">
        <v>343</v>
      </c>
      <c r="B16" s="173"/>
      <c r="C16" s="174">
        <f>SUM(C6:C12)+C14+C15</f>
        <v>988825.1227850631</v>
      </c>
      <c r="D16" s="175"/>
      <c r="E16" s="176">
        <f>SUM(E6:E15)</f>
        <v>99.89999999999999</v>
      </c>
      <c r="F16" s="177" t="s">
        <v>14</v>
      </c>
      <c r="G16" s="174">
        <f>SUM(G6:G15)</f>
        <v>723089</v>
      </c>
      <c r="H16" s="174">
        <f>SUM(H6:H15)</f>
        <v>0</v>
      </c>
      <c r="I16" s="174">
        <f>SUM(I6:I15)</f>
        <v>0</v>
      </c>
      <c r="J16" s="174"/>
      <c r="K16" s="174">
        <f>SUM(K6:K15)</f>
        <v>609385</v>
      </c>
      <c r="L16" s="175"/>
      <c r="M16" s="176">
        <f>SUM(M6:M15)</f>
        <v>100.00000000000003</v>
      </c>
      <c r="N16" s="175"/>
      <c r="O16" s="178">
        <f>SUM(O6:O15)</f>
        <v>598541</v>
      </c>
      <c r="P16" s="179"/>
      <c r="Q16" s="180">
        <f>SUM(Q6:Q15)</f>
        <v>99.95</v>
      </c>
      <c r="R16" s="180"/>
      <c r="S16" s="181">
        <f t="shared" si="2"/>
        <v>-1.7794990030932878</v>
      </c>
      <c r="T16" s="182" t="s">
        <v>14</v>
      </c>
      <c r="U16" s="181">
        <f>((O16/G16)-1)*100</f>
        <v>-17.224435719531073</v>
      </c>
      <c r="V16" s="182" t="s">
        <v>14</v>
      </c>
      <c r="W16" s="182">
        <f>((O16/C16)-1)*100</f>
        <v>-39.46947885848746</v>
      </c>
      <c r="X16" s="183" t="s">
        <v>14</v>
      </c>
    </row>
    <row r="17" spans="1:7" ht="11.25">
      <c r="A17" s="11" t="s">
        <v>344</v>
      </c>
      <c r="G17" s="11"/>
    </row>
    <row r="18" spans="1:11" s="163" customFormat="1" ht="11.25">
      <c r="A18" s="163" t="s">
        <v>467</v>
      </c>
      <c r="C18" s="162"/>
      <c r="E18" s="185"/>
      <c r="K18" s="185"/>
    </row>
    <row r="19" ht="11.25">
      <c r="G19" s="11"/>
    </row>
    <row r="20" spans="1:7" ht="11.25">
      <c r="A20" s="69"/>
      <c r="G20" s="11"/>
    </row>
    <row r="21" spans="1:7" ht="11.25">
      <c r="A21" s="69"/>
      <c r="G21" s="11"/>
    </row>
    <row r="22" spans="1:7" ht="11.25">
      <c r="A22" s="69"/>
      <c r="G22" s="11"/>
    </row>
    <row r="23" spans="1:7" ht="11.25">
      <c r="A23" s="69"/>
      <c r="G23" s="11"/>
    </row>
    <row r="24" spans="1:7" ht="11.25">
      <c r="A24" s="69"/>
      <c r="G24" s="11"/>
    </row>
    <row r="25" spans="1:7" ht="11.25">
      <c r="A25" s="60"/>
      <c r="G25" s="11"/>
    </row>
    <row r="26" spans="1:7" ht="11.25">
      <c r="A26" s="69"/>
      <c r="G26" s="11"/>
    </row>
    <row r="27" spans="1:7" ht="11.25">
      <c r="A27" s="69"/>
      <c r="G27" s="11"/>
    </row>
    <row r="28" spans="1:7" ht="11.25">
      <c r="A28" s="69"/>
      <c r="G28" s="11"/>
    </row>
    <row r="29" spans="1:7" ht="11.25">
      <c r="A29" s="69"/>
      <c r="G29" s="11"/>
    </row>
    <row r="30" spans="1:7" ht="11.25">
      <c r="A30" s="69"/>
      <c r="G30" s="11"/>
    </row>
    <row r="31" spans="1:7" ht="11.25">
      <c r="A31" s="69"/>
      <c r="G31" s="11"/>
    </row>
  </sheetData>
  <sheetProtection/>
  <mergeCells count="21">
    <mergeCell ref="U5:V5"/>
    <mergeCell ref="W5:X5"/>
    <mergeCell ref="U3:V4"/>
    <mergeCell ref="W3:X4"/>
    <mergeCell ref="M5:N5"/>
    <mergeCell ref="O5:P5"/>
    <mergeCell ref="Q5:R5"/>
    <mergeCell ref="C5:D5"/>
    <mergeCell ref="E5:F5"/>
    <mergeCell ref="G5:H5"/>
    <mergeCell ref="I5:J5"/>
    <mergeCell ref="A1:T1"/>
    <mergeCell ref="A2:T2"/>
    <mergeCell ref="A3:B5"/>
    <mergeCell ref="C3:F4"/>
    <mergeCell ref="G3:J4"/>
    <mergeCell ref="K3:N4"/>
    <mergeCell ref="O3:R4"/>
    <mergeCell ref="S3:T4"/>
    <mergeCell ref="S5:T5"/>
    <mergeCell ref="K5:L5"/>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C50"/>
  <sheetViews>
    <sheetView zoomScalePageLayoutView="0" workbookViewId="0" topLeftCell="A1">
      <selection activeCell="A1" sqref="A1:X1"/>
    </sheetView>
  </sheetViews>
  <sheetFormatPr defaultColWidth="11.421875" defaultRowHeight="12.75"/>
  <cols>
    <col min="1" max="1" width="3.00390625" style="11" customWidth="1"/>
    <col min="2" max="2" width="37.8515625" style="11" customWidth="1"/>
    <col min="3" max="3" width="8.8515625" style="11" bestFit="1" customWidth="1"/>
    <col min="4" max="4" width="1.57421875" style="11" customWidth="1"/>
    <col min="5" max="5" width="8.57421875" style="11" bestFit="1" customWidth="1"/>
    <col min="6" max="6" width="1.57421875" style="11" customWidth="1"/>
    <col min="7" max="7" width="8.57421875" style="11" bestFit="1" customWidth="1"/>
    <col min="8" max="8" width="1.421875" style="11" customWidth="1"/>
    <col min="9" max="9" width="8.57421875" style="11" bestFit="1" customWidth="1"/>
    <col min="10" max="10" width="1.421875" style="11" customWidth="1"/>
    <col min="11" max="11" width="8.140625" style="11" bestFit="1" customWidth="1"/>
    <col min="12" max="12" width="1.57421875" style="11" customWidth="1"/>
    <col min="13" max="13" width="8.140625" style="11" bestFit="1" customWidth="1"/>
    <col min="14" max="14" width="1.57421875" style="11" customWidth="1"/>
    <col min="15" max="15" width="8.140625" style="11" bestFit="1" customWidth="1"/>
    <col min="16" max="16" width="1.57421875" style="11" customWidth="1"/>
    <col min="17" max="17" width="8.140625" style="11" bestFit="1" customWidth="1"/>
    <col min="18" max="18" width="1.57421875" style="11" customWidth="1"/>
    <col min="19" max="19" width="8.140625" style="11" bestFit="1" customWidth="1"/>
    <col min="20" max="20" width="1.57421875" style="11" customWidth="1"/>
    <col min="21" max="21" width="8.140625" style="11" bestFit="1" customWidth="1"/>
    <col min="22" max="22" width="1.57421875" style="11" customWidth="1"/>
    <col min="23" max="23" width="9.28125" style="11" bestFit="1" customWidth="1"/>
    <col min="24" max="24" width="1.7109375" style="11" customWidth="1"/>
    <col min="25" max="25" width="8.140625" style="11" customWidth="1"/>
    <col min="26" max="26" width="1.8515625" style="11" customWidth="1"/>
    <col min="27" max="27" width="10.140625" style="11" customWidth="1"/>
    <col min="28" max="28" width="1.7109375" style="11" customWidth="1"/>
    <col min="29" max="16384" width="11.421875" style="11" customWidth="1"/>
  </cols>
  <sheetData>
    <row r="1" spans="1:24" s="45" customFormat="1" ht="11.25">
      <c r="A1" s="533" t="s">
        <v>468</v>
      </c>
      <c r="B1" s="533"/>
      <c r="C1" s="533"/>
      <c r="D1" s="533"/>
      <c r="E1" s="533"/>
      <c r="F1" s="533"/>
      <c r="G1" s="533"/>
      <c r="H1" s="533"/>
      <c r="I1" s="533"/>
      <c r="J1" s="533"/>
      <c r="K1" s="533"/>
      <c r="L1" s="533"/>
      <c r="M1" s="533"/>
      <c r="N1" s="533"/>
      <c r="O1" s="533"/>
      <c r="P1" s="533"/>
      <c r="Q1" s="533"/>
      <c r="R1" s="533"/>
      <c r="S1" s="533"/>
      <c r="T1" s="533"/>
      <c r="U1" s="533"/>
      <c r="V1" s="533"/>
      <c r="W1" s="533"/>
      <c r="X1" s="533"/>
    </row>
    <row r="2" spans="1:28" ht="11.25">
      <c r="A2" s="534" t="s">
        <v>345</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row>
    <row r="3" spans="1:28" s="50" customFormat="1" ht="17.25" customHeight="1">
      <c r="A3" s="186"/>
      <c r="B3" s="198"/>
      <c r="C3" s="535">
        <v>1990</v>
      </c>
      <c r="D3" s="536"/>
      <c r="E3" s="539">
        <v>1995</v>
      </c>
      <c r="F3" s="540"/>
      <c r="G3" s="535">
        <v>1996</v>
      </c>
      <c r="H3" s="536"/>
      <c r="I3" s="539">
        <v>1997</v>
      </c>
      <c r="J3" s="543"/>
      <c r="K3" s="497">
        <v>1998</v>
      </c>
      <c r="L3" s="544"/>
      <c r="M3" s="539">
        <v>1999</v>
      </c>
      <c r="N3" s="540"/>
      <c r="O3" s="497">
        <v>2000</v>
      </c>
      <c r="P3" s="498"/>
      <c r="Q3" s="539">
        <v>2001</v>
      </c>
      <c r="R3" s="540"/>
      <c r="S3" s="497">
        <v>2002</v>
      </c>
      <c r="T3" s="544"/>
      <c r="U3" s="547">
        <v>2003</v>
      </c>
      <c r="V3" s="548"/>
      <c r="W3" s="497">
        <v>2004</v>
      </c>
      <c r="X3" s="544"/>
      <c r="Y3" s="547">
        <v>2005</v>
      </c>
      <c r="Z3" s="548"/>
      <c r="AA3" s="497">
        <v>2006</v>
      </c>
      <c r="AB3" s="544"/>
    </row>
    <row r="4" spans="1:28" s="50" customFormat="1" ht="11.25" customHeight="1">
      <c r="A4" s="192"/>
      <c r="B4" s="199"/>
      <c r="C4" s="537"/>
      <c r="D4" s="538"/>
      <c r="E4" s="541"/>
      <c r="F4" s="542"/>
      <c r="G4" s="537"/>
      <c r="H4" s="538"/>
      <c r="I4" s="541"/>
      <c r="J4" s="542"/>
      <c r="K4" s="545"/>
      <c r="L4" s="546"/>
      <c r="M4" s="541"/>
      <c r="N4" s="542"/>
      <c r="O4" s="501"/>
      <c r="P4" s="502"/>
      <c r="Q4" s="541"/>
      <c r="R4" s="542"/>
      <c r="S4" s="545"/>
      <c r="T4" s="546"/>
      <c r="U4" s="549"/>
      <c r="V4" s="549"/>
      <c r="W4" s="545"/>
      <c r="X4" s="546"/>
      <c r="Y4" s="549"/>
      <c r="Z4" s="549"/>
      <c r="AA4" s="545"/>
      <c r="AB4" s="546"/>
    </row>
    <row r="5" spans="1:28" s="51" customFormat="1" ht="17.25" customHeight="1">
      <c r="A5" s="499" t="s">
        <v>346</v>
      </c>
      <c r="B5" s="553"/>
      <c r="C5" s="202"/>
      <c r="D5" s="203"/>
      <c r="E5" s="56"/>
      <c r="F5" s="56"/>
      <c r="G5" s="202"/>
      <c r="H5" s="203"/>
      <c r="I5" s="56"/>
      <c r="J5" s="56"/>
      <c r="K5" s="202"/>
      <c r="L5" s="203"/>
      <c r="M5" s="56"/>
      <c r="N5" s="56"/>
      <c r="O5" s="202"/>
      <c r="P5" s="203"/>
      <c r="Q5" s="56"/>
      <c r="R5" s="56"/>
      <c r="S5" s="202"/>
      <c r="T5" s="203"/>
      <c r="U5" s="56"/>
      <c r="V5" s="56"/>
      <c r="W5" s="216"/>
      <c r="X5" s="187"/>
      <c r="AA5" s="216"/>
      <c r="AB5" s="187"/>
    </row>
    <row r="6" spans="1:28" ht="12" customHeight="1">
      <c r="A6" s="188" t="s">
        <v>297</v>
      </c>
      <c r="B6" s="31"/>
      <c r="C6" s="204">
        <v>1205.1</v>
      </c>
      <c r="D6" s="147"/>
      <c r="E6" s="55">
        <v>1072.2</v>
      </c>
      <c r="F6" s="33"/>
      <c r="G6" s="204">
        <v>1080.4</v>
      </c>
      <c r="H6" s="151"/>
      <c r="I6" s="55">
        <v>1035.4</v>
      </c>
      <c r="J6" s="31"/>
      <c r="K6" s="204">
        <v>1021.3</v>
      </c>
      <c r="L6" s="151"/>
      <c r="M6" s="55">
        <v>1046.1</v>
      </c>
      <c r="N6" s="31"/>
      <c r="O6" s="204">
        <v>1063.9</v>
      </c>
      <c r="P6" s="151"/>
      <c r="Q6" s="55">
        <v>1070.3</v>
      </c>
      <c r="R6" s="31"/>
      <c r="S6" s="204">
        <v>1122.019</v>
      </c>
      <c r="T6" s="151"/>
      <c r="U6" s="55">
        <v>1070.210834</v>
      </c>
      <c r="V6" s="31"/>
      <c r="W6" s="204">
        <v>1071.431137</v>
      </c>
      <c r="X6" s="151"/>
      <c r="Y6" s="55">
        <v>1102.93680774</v>
      </c>
      <c r="Z6" s="31"/>
      <c r="AA6" s="204">
        <v>1123.17644183</v>
      </c>
      <c r="AB6" s="151"/>
    </row>
    <row r="7" spans="1:28" ht="12" customHeight="1">
      <c r="A7" s="188"/>
      <c r="B7" s="40" t="s">
        <v>299</v>
      </c>
      <c r="C7" s="205">
        <v>1061.5</v>
      </c>
      <c r="D7" s="189"/>
      <c r="E7" s="53">
        <v>902.8</v>
      </c>
      <c r="F7" s="53"/>
      <c r="G7" s="213">
        <v>901.6</v>
      </c>
      <c r="H7" s="189"/>
      <c r="I7" s="52">
        <v>858.7</v>
      </c>
      <c r="J7" s="53"/>
      <c r="K7" s="213">
        <v>844</v>
      </c>
      <c r="L7" s="189"/>
      <c r="M7" s="52">
        <v>864.4</v>
      </c>
      <c r="N7" s="54"/>
      <c r="O7" s="213">
        <v>880.5</v>
      </c>
      <c r="P7" s="215"/>
      <c r="Q7" s="52">
        <v>883.9</v>
      </c>
      <c r="R7" s="54"/>
      <c r="S7" s="213">
        <v>931.933</v>
      </c>
      <c r="T7" s="215"/>
      <c r="U7" s="52">
        <v>879.454693</v>
      </c>
      <c r="V7" s="54"/>
      <c r="W7" s="213">
        <v>880.135777</v>
      </c>
      <c r="X7" s="189"/>
      <c r="Y7" s="52">
        <v>910.84001945</v>
      </c>
      <c r="Z7" s="53"/>
      <c r="AA7" s="213">
        <v>930.7935311</v>
      </c>
      <c r="AB7" s="189"/>
    </row>
    <row r="8" spans="1:28" ht="12" customHeight="1">
      <c r="A8" s="188"/>
      <c r="B8" s="40" t="s">
        <v>347</v>
      </c>
      <c r="C8" s="205">
        <v>143.6</v>
      </c>
      <c r="D8" s="189"/>
      <c r="E8" s="53">
        <v>169.4</v>
      </c>
      <c r="F8" s="53"/>
      <c r="G8" s="213">
        <v>178.8</v>
      </c>
      <c r="H8" s="189"/>
      <c r="I8" s="52">
        <v>176.7</v>
      </c>
      <c r="J8" s="53"/>
      <c r="K8" s="213">
        <v>177.3</v>
      </c>
      <c r="L8" s="189"/>
      <c r="M8" s="52">
        <v>181.7</v>
      </c>
      <c r="N8" s="54"/>
      <c r="O8" s="213">
        <v>183.4</v>
      </c>
      <c r="P8" s="215"/>
      <c r="Q8" s="52">
        <v>186.4</v>
      </c>
      <c r="R8" s="54"/>
      <c r="S8" s="213">
        <v>190.086</v>
      </c>
      <c r="T8" s="215"/>
      <c r="U8" s="52">
        <v>190.756141</v>
      </c>
      <c r="V8" s="54"/>
      <c r="W8" s="213">
        <v>191.29536</v>
      </c>
      <c r="X8" s="189"/>
      <c r="Y8" s="52">
        <v>192.09678828999998</v>
      </c>
      <c r="Z8" s="53"/>
      <c r="AA8" s="213">
        <v>192.38291073</v>
      </c>
      <c r="AB8" s="189"/>
    </row>
    <row r="9" spans="1:28" ht="4.5" customHeight="1">
      <c r="A9" s="188"/>
      <c r="B9" s="40"/>
      <c r="C9" s="188"/>
      <c r="D9" s="151"/>
      <c r="E9" s="31"/>
      <c r="F9" s="31"/>
      <c r="G9" s="204"/>
      <c r="H9" s="151"/>
      <c r="I9" s="55"/>
      <c r="J9" s="31"/>
      <c r="K9" s="204"/>
      <c r="L9" s="151"/>
      <c r="M9" s="55"/>
      <c r="N9" s="33"/>
      <c r="O9" s="204"/>
      <c r="P9" s="147"/>
      <c r="Q9" s="55"/>
      <c r="R9" s="33"/>
      <c r="S9" s="204"/>
      <c r="T9" s="147"/>
      <c r="U9" s="55"/>
      <c r="V9" s="33"/>
      <c r="W9" s="204"/>
      <c r="X9" s="151"/>
      <c r="Y9" s="55"/>
      <c r="Z9" s="31"/>
      <c r="AA9" s="204"/>
      <c r="AB9" s="151"/>
    </row>
    <row r="10" spans="1:28" ht="12" customHeight="1">
      <c r="A10" s="188" t="s">
        <v>301</v>
      </c>
      <c r="B10" s="31"/>
      <c r="C10" s="170">
        <v>952</v>
      </c>
      <c r="D10" s="151"/>
      <c r="E10" s="42">
        <v>671.6</v>
      </c>
      <c r="F10" s="31"/>
      <c r="G10" s="204">
        <v>635.7</v>
      </c>
      <c r="H10" s="151"/>
      <c r="I10" s="55">
        <v>543.3</v>
      </c>
      <c r="J10" s="31"/>
      <c r="K10" s="204">
        <v>453.7</v>
      </c>
      <c r="L10" s="151"/>
      <c r="M10" s="55">
        <v>365.7</v>
      </c>
      <c r="N10" s="31"/>
      <c r="O10" s="204">
        <v>262.2</v>
      </c>
      <c r="P10" s="151"/>
      <c r="Q10" s="55">
        <v>211.8</v>
      </c>
      <c r="R10" s="31"/>
      <c r="S10" s="204">
        <v>190.204</v>
      </c>
      <c r="T10" s="151"/>
      <c r="U10" s="55">
        <v>119.155263</v>
      </c>
      <c r="V10" s="31"/>
      <c r="W10" s="204">
        <v>97.311352</v>
      </c>
      <c r="X10" s="151"/>
      <c r="Y10" s="55">
        <v>89.12821535</v>
      </c>
      <c r="Z10" s="31"/>
      <c r="AA10" s="204">
        <v>77.74460722</v>
      </c>
      <c r="AB10" s="151"/>
    </row>
    <row r="11" spans="1:28" ht="12" customHeight="1">
      <c r="A11" s="188"/>
      <c r="B11" s="40" t="s">
        <v>299</v>
      </c>
      <c r="C11" s="205">
        <v>912.1</v>
      </c>
      <c r="D11" s="189"/>
      <c r="E11" s="53">
        <v>627.8</v>
      </c>
      <c r="F11" s="53"/>
      <c r="G11" s="213">
        <v>590.1</v>
      </c>
      <c r="H11" s="189"/>
      <c r="I11" s="52">
        <v>500.2</v>
      </c>
      <c r="J11" s="53"/>
      <c r="K11" s="213">
        <v>409.5</v>
      </c>
      <c r="L11" s="189"/>
      <c r="M11" s="52">
        <v>322.6</v>
      </c>
      <c r="N11" s="54"/>
      <c r="O11" s="213">
        <v>219.8</v>
      </c>
      <c r="P11" s="215"/>
      <c r="Q11" s="52">
        <v>173.7</v>
      </c>
      <c r="R11" s="54"/>
      <c r="S11" s="213">
        <v>153.453</v>
      </c>
      <c r="T11" s="215"/>
      <c r="U11" s="52">
        <v>85.484582</v>
      </c>
      <c r="V11" s="54"/>
      <c r="W11" s="213">
        <v>65.155676</v>
      </c>
      <c r="X11" s="189"/>
      <c r="Y11" s="52">
        <v>57.97694687</v>
      </c>
      <c r="Z11" s="53"/>
      <c r="AA11" s="213">
        <v>47.7415401</v>
      </c>
      <c r="AB11" s="189"/>
    </row>
    <row r="12" spans="1:28" ht="12" customHeight="1">
      <c r="A12" s="188"/>
      <c r="B12" s="40" t="s">
        <v>347</v>
      </c>
      <c r="C12" s="205">
        <v>39.9</v>
      </c>
      <c r="D12" s="189"/>
      <c r="E12" s="53">
        <v>43.8</v>
      </c>
      <c r="F12" s="53"/>
      <c r="G12" s="213">
        <v>45.6</v>
      </c>
      <c r="H12" s="189"/>
      <c r="I12" s="52">
        <v>43.1</v>
      </c>
      <c r="J12" s="53"/>
      <c r="K12" s="213">
        <v>44.2</v>
      </c>
      <c r="L12" s="189"/>
      <c r="M12" s="52">
        <v>43.1</v>
      </c>
      <c r="N12" s="54"/>
      <c r="O12" s="213">
        <v>42.4</v>
      </c>
      <c r="P12" s="215"/>
      <c r="Q12" s="52">
        <v>38.1</v>
      </c>
      <c r="R12" s="54"/>
      <c r="S12" s="213">
        <v>36.751</v>
      </c>
      <c r="T12" s="215"/>
      <c r="U12" s="52">
        <v>33.670681</v>
      </c>
      <c r="V12" s="54"/>
      <c r="W12" s="213">
        <v>32.155676</v>
      </c>
      <c r="X12" s="189"/>
      <c r="Y12" s="52">
        <v>31.15126848</v>
      </c>
      <c r="Z12" s="53"/>
      <c r="AA12" s="213">
        <v>30.00306712</v>
      </c>
      <c r="AB12" s="189"/>
    </row>
    <row r="13" spans="1:28" ht="4.5" customHeight="1">
      <c r="A13" s="188"/>
      <c r="B13" s="40"/>
      <c r="C13" s="188"/>
      <c r="D13" s="151"/>
      <c r="E13" s="31"/>
      <c r="F13" s="31"/>
      <c r="G13" s="204"/>
      <c r="H13" s="151"/>
      <c r="I13" s="55"/>
      <c r="J13" s="31"/>
      <c r="K13" s="204"/>
      <c r="L13" s="151"/>
      <c r="M13" s="55"/>
      <c r="N13" s="33"/>
      <c r="O13" s="204"/>
      <c r="P13" s="147"/>
      <c r="Q13" s="55"/>
      <c r="R13" s="33"/>
      <c r="S13" s="204"/>
      <c r="T13" s="147"/>
      <c r="U13" s="55"/>
      <c r="V13" s="33"/>
      <c r="W13" s="204"/>
      <c r="X13" s="151"/>
      <c r="Y13" s="55"/>
      <c r="Z13" s="31"/>
      <c r="AA13" s="204"/>
      <c r="AB13" s="151"/>
    </row>
    <row r="14" spans="1:28" ht="12" customHeight="1">
      <c r="A14" s="188" t="s">
        <v>53</v>
      </c>
      <c r="B14" s="31"/>
      <c r="C14" s="188">
        <v>243.6</v>
      </c>
      <c r="D14" s="151"/>
      <c r="E14" s="31">
        <v>237.5</v>
      </c>
      <c r="F14" s="31"/>
      <c r="G14" s="204">
        <v>238.6</v>
      </c>
      <c r="H14" s="151"/>
      <c r="I14" s="55">
        <v>232.2</v>
      </c>
      <c r="J14" s="31"/>
      <c r="K14" s="204">
        <v>225.9</v>
      </c>
      <c r="L14" s="151"/>
      <c r="M14" s="55">
        <v>236.8</v>
      </c>
      <c r="N14" s="33"/>
      <c r="O14" s="204">
        <v>231.6</v>
      </c>
      <c r="P14" s="147"/>
      <c r="Q14" s="55">
        <v>237</v>
      </c>
      <c r="R14" s="31"/>
      <c r="S14" s="204">
        <v>254.525</v>
      </c>
      <c r="T14" s="147"/>
      <c r="U14" s="55">
        <v>251.266265</v>
      </c>
      <c r="V14" s="33"/>
      <c r="W14" s="204">
        <v>255.893574</v>
      </c>
      <c r="X14" s="151"/>
      <c r="Y14" s="55">
        <v>259.62936746</v>
      </c>
      <c r="Z14" s="31"/>
      <c r="AA14" s="204">
        <v>266.24303758</v>
      </c>
      <c r="AB14" s="151"/>
    </row>
    <row r="15" spans="1:28" ht="12" customHeight="1">
      <c r="A15" s="188" t="s">
        <v>302</v>
      </c>
      <c r="B15" s="31"/>
      <c r="C15" s="188">
        <v>117.7</v>
      </c>
      <c r="D15" s="151"/>
      <c r="E15" s="31">
        <v>97</v>
      </c>
      <c r="F15" s="31"/>
      <c r="G15" s="204">
        <v>100</v>
      </c>
      <c r="H15" s="151"/>
      <c r="I15" s="55">
        <v>94.5</v>
      </c>
      <c r="J15" s="31"/>
      <c r="K15" s="204">
        <v>90.1</v>
      </c>
      <c r="L15" s="151"/>
      <c r="M15" s="55">
        <v>86.4</v>
      </c>
      <c r="N15" s="33"/>
      <c r="O15" s="204">
        <v>80.6</v>
      </c>
      <c r="P15" s="147"/>
      <c r="Q15" s="55">
        <v>80</v>
      </c>
      <c r="R15" s="31"/>
      <c r="S15" s="204">
        <v>80.8</v>
      </c>
      <c r="T15" s="147"/>
      <c r="U15" s="55">
        <v>74.037969</v>
      </c>
      <c r="V15" s="33"/>
      <c r="W15" s="204">
        <v>71.045023</v>
      </c>
      <c r="X15" s="151"/>
      <c r="Y15" s="55">
        <v>68.63846542</v>
      </c>
      <c r="Z15" s="31"/>
      <c r="AA15" s="204">
        <v>67.163355</v>
      </c>
      <c r="AB15" s="151"/>
    </row>
    <row r="16" spans="1:28" ht="12" customHeight="1">
      <c r="A16" s="165" t="s">
        <v>271</v>
      </c>
      <c r="B16" s="31"/>
      <c r="C16" s="188">
        <v>97.1</v>
      </c>
      <c r="D16" s="151"/>
      <c r="E16" s="31">
        <v>71.7</v>
      </c>
      <c r="F16" s="31"/>
      <c r="G16" s="204">
        <v>68.4</v>
      </c>
      <c r="H16" s="151"/>
      <c r="I16" s="55">
        <v>62.4</v>
      </c>
      <c r="J16" s="31"/>
      <c r="K16" s="204">
        <v>57.3</v>
      </c>
      <c r="L16" s="151"/>
      <c r="M16" s="55">
        <v>53.8</v>
      </c>
      <c r="N16" s="33"/>
      <c r="O16" s="204">
        <v>45</v>
      </c>
      <c r="P16" s="147"/>
      <c r="Q16" s="55">
        <v>43</v>
      </c>
      <c r="R16" s="31"/>
      <c r="S16" s="204">
        <v>43.67</v>
      </c>
      <c r="T16" s="147"/>
      <c r="U16" s="55">
        <v>35.498005</v>
      </c>
      <c r="V16" s="33"/>
      <c r="W16" s="204">
        <v>33.083863</v>
      </c>
      <c r="X16" s="151"/>
      <c r="Y16" s="55">
        <v>31.22420542</v>
      </c>
      <c r="Z16" s="31"/>
      <c r="AA16" s="204">
        <v>29.15618294</v>
      </c>
      <c r="AB16" s="151"/>
    </row>
    <row r="17" spans="1:28" ht="12" customHeight="1">
      <c r="A17" s="165" t="s">
        <v>422</v>
      </c>
      <c r="B17" s="31"/>
      <c r="C17" s="188">
        <v>77.9</v>
      </c>
      <c r="D17" s="151"/>
      <c r="E17" s="31">
        <v>59.5</v>
      </c>
      <c r="F17" s="31"/>
      <c r="G17" s="204">
        <v>57</v>
      </c>
      <c r="H17" s="151"/>
      <c r="I17" s="55">
        <v>52.3</v>
      </c>
      <c r="J17" s="31"/>
      <c r="K17" s="204">
        <v>44.7</v>
      </c>
      <c r="L17" s="151"/>
      <c r="M17" s="55">
        <v>37.4</v>
      </c>
      <c r="N17" s="33"/>
      <c r="O17" s="204">
        <v>37.7</v>
      </c>
      <c r="P17" s="147"/>
      <c r="Q17" s="55">
        <v>34.9</v>
      </c>
      <c r="R17" s="31"/>
      <c r="S17" s="204">
        <v>34.479</v>
      </c>
      <c r="T17" s="147"/>
      <c r="U17" s="55">
        <v>26.946107</v>
      </c>
      <c r="V17" s="33"/>
      <c r="W17" s="204">
        <v>23.6857176</v>
      </c>
      <c r="X17" s="151"/>
      <c r="Y17" s="55">
        <v>21.18127614</v>
      </c>
      <c r="Z17" s="31"/>
      <c r="AA17" s="204">
        <v>20.170305962999997</v>
      </c>
      <c r="AB17" s="151"/>
    </row>
    <row r="18" spans="1:28" ht="12" customHeight="1">
      <c r="A18" s="188" t="s">
        <v>303</v>
      </c>
      <c r="B18" s="31"/>
      <c r="C18" s="188">
        <v>12.5</v>
      </c>
      <c r="D18" s="151"/>
      <c r="E18" s="31">
        <v>13.9</v>
      </c>
      <c r="F18" s="31"/>
      <c r="G18" s="204">
        <v>14.3</v>
      </c>
      <c r="H18" s="151"/>
      <c r="I18" s="55">
        <v>14.3</v>
      </c>
      <c r="J18" s="31"/>
      <c r="K18" s="204">
        <v>13</v>
      </c>
      <c r="L18" s="151"/>
      <c r="M18" s="55">
        <v>14.8</v>
      </c>
      <c r="N18" s="33"/>
      <c r="O18" s="204">
        <v>14.9</v>
      </c>
      <c r="P18" s="147"/>
      <c r="Q18" s="55">
        <v>14.7</v>
      </c>
      <c r="R18" s="31"/>
      <c r="S18" s="204">
        <v>14.467</v>
      </c>
      <c r="T18" s="147"/>
      <c r="U18" s="55">
        <v>15.104708</v>
      </c>
      <c r="V18" s="33"/>
      <c r="W18" s="204">
        <v>24.450046</v>
      </c>
      <c r="X18" s="151"/>
      <c r="Y18" s="55">
        <v>27.62214259</v>
      </c>
      <c r="Z18" s="31"/>
      <c r="AA18" s="204">
        <v>27.657234879999997</v>
      </c>
      <c r="AB18" s="151"/>
    </row>
    <row r="19" spans="1:28" ht="12" customHeight="1">
      <c r="A19" s="188" t="s">
        <v>348</v>
      </c>
      <c r="B19" s="31"/>
      <c r="C19" s="206"/>
      <c r="D19" s="151"/>
      <c r="E19" s="200" t="s">
        <v>349</v>
      </c>
      <c r="F19" s="31"/>
      <c r="G19" s="206" t="s">
        <v>349</v>
      </c>
      <c r="H19" s="151"/>
      <c r="I19" s="200" t="s">
        <v>349</v>
      </c>
      <c r="J19" s="31"/>
      <c r="K19" s="206" t="s">
        <v>349</v>
      </c>
      <c r="L19" s="151"/>
      <c r="M19" s="200" t="s">
        <v>349</v>
      </c>
      <c r="N19" s="33"/>
      <c r="O19" s="209">
        <v>0.2</v>
      </c>
      <c r="P19" s="147"/>
      <c r="Q19" s="214">
        <v>0.2</v>
      </c>
      <c r="R19" s="31"/>
      <c r="S19" s="209">
        <v>0.174</v>
      </c>
      <c r="T19" s="147"/>
      <c r="U19" s="214">
        <v>0.145148</v>
      </c>
      <c r="V19" s="33"/>
      <c r="W19" s="204">
        <v>0.118435</v>
      </c>
      <c r="X19" s="151"/>
      <c r="Y19" s="55">
        <v>0.10137849</v>
      </c>
      <c r="Z19" s="31"/>
      <c r="AA19" s="204">
        <v>0.08589105</v>
      </c>
      <c r="AB19" s="151"/>
    </row>
    <row r="20" spans="1:28" ht="12" customHeight="1">
      <c r="A20" s="188" t="s">
        <v>305</v>
      </c>
      <c r="B20" s="31"/>
      <c r="C20" s="188">
        <v>1.7</v>
      </c>
      <c r="D20" s="151"/>
      <c r="E20" s="31">
        <v>1.1</v>
      </c>
      <c r="F20" s="31"/>
      <c r="G20" s="204">
        <v>1.1</v>
      </c>
      <c r="H20" s="151"/>
      <c r="I20" s="55">
        <v>0.9</v>
      </c>
      <c r="J20" s="31"/>
      <c r="K20" s="204">
        <v>0.8</v>
      </c>
      <c r="L20" s="151"/>
      <c r="M20" s="55">
        <v>0.8</v>
      </c>
      <c r="N20" s="31"/>
      <c r="O20" s="204">
        <v>0.9</v>
      </c>
      <c r="P20" s="151"/>
      <c r="Q20" s="55">
        <v>0.8</v>
      </c>
      <c r="R20" s="31"/>
      <c r="S20" s="204">
        <v>0.813</v>
      </c>
      <c r="T20" s="151"/>
      <c r="U20" s="55">
        <v>0.745823</v>
      </c>
      <c r="V20" s="31"/>
      <c r="W20" s="204">
        <v>0.632786</v>
      </c>
      <c r="X20" s="151"/>
      <c r="Y20" s="55">
        <v>0.61634429</v>
      </c>
      <c r="Z20" s="31"/>
      <c r="AA20" s="204">
        <v>0.6422615899999999</v>
      </c>
      <c r="AB20" s="151"/>
    </row>
    <row r="21" spans="1:28" ht="12" customHeight="1">
      <c r="A21" s="188" t="s">
        <v>350</v>
      </c>
      <c r="B21" s="31"/>
      <c r="C21" s="188">
        <v>9.3</v>
      </c>
      <c r="D21" s="151"/>
      <c r="E21" s="31">
        <v>9.9</v>
      </c>
      <c r="F21" s="31"/>
      <c r="G21" s="204">
        <v>9.9</v>
      </c>
      <c r="H21" s="151"/>
      <c r="I21" s="55">
        <v>10.1</v>
      </c>
      <c r="J21" s="31"/>
      <c r="K21" s="204">
        <v>8.7</v>
      </c>
      <c r="L21" s="151"/>
      <c r="M21" s="55">
        <v>8.5</v>
      </c>
      <c r="N21" s="31"/>
      <c r="O21" s="204">
        <v>9.2</v>
      </c>
      <c r="P21" s="151"/>
      <c r="Q21" s="55">
        <v>8.7</v>
      </c>
      <c r="R21" s="31"/>
      <c r="S21" s="204">
        <v>8.625</v>
      </c>
      <c r="T21" s="151"/>
      <c r="U21" s="55">
        <v>8.079603</v>
      </c>
      <c r="V21" s="31"/>
      <c r="W21" s="204">
        <v>7.480263090000001</v>
      </c>
      <c r="X21" s="151"/>
      <c r="Y21" s="55">
        <v>6.9486102999999995</v>
      </c>
      <c r="Z21" s="31"/>
      <c r="AA21" s="204">
        <v>6.67024285</v>
      </c>
      <c r="AB21" s="151"/>
    </row>
    <row r="22" spans="1:28" s="45" customFormat="1" ht="12" customHeight="1">
      <c r="A22" s="193" t="s">
        <v>351</v>
      </c>
      <c r="B22" s="173"/>
      <c r="C22" s="207">
        <v>2716.9</v>
      </c>
      <c r="D22" s="179"/>
      <c r="E22" s="194">
        <v>2234.4</v>
      </c>
      <c r="F22" s="175" t="s">
        <v>14</v>
      </c>
      <c r="G22" s="207">
        <v>2205.4</v>
      </c>
      <c r="H22" s="179" t="s">
        <v>14</v>
      </c>
      <c r="I22" s="194">
        <v>2045.4</v>
      </c>
      <c r="J22" s="175" t="s">
        <v>14</v>
      </c>
      <c r="K22" s="207">
        <v>1915.5</v>
      </c>
      <c r="L22" s="179" t="s">
        <v>14</v>
      </c>
      <c r="M22" s="194">
        <v>1850.3</v>
      </c>
      <c r="N22" s="175" t="s">
        <v>14</v>
      </c>
      <c r="O22" s="207">
        <v>1746.2</v>
      </c>
      <c r="P22" s="179" t="s">
        <v>14</v>
      </c>
      <c r="Q22" s="194">
        <v>1701.5</v>
      </c>
      <c r="R22" s="175" t="s">
        <v>14</v>
      </c>
      <c r="S22" s="207">
        <v>1749.7760000000003</v>
      </c>
      <c r="T22" s="179" t="s">
        <v>14</v>
      </c>
      <c r="U22" s="194">
        <v>1601.189725</v>
      </c>
      <c r="V22" s="175" t="s">
        <v>14</v>
      </c>
      <c r="W22" s="207">
        <v>1585.13219669</v>
      </c>
      <c r="X22" s="197"/>
      <c r="Y22" s="194">
        <f>SUM(Y14:Y21)+Y6+Y10</f>
        <v>1608.0268132</v>
      </c>
      <c r="Z22" s="173"/>
      <c r="AA22" s="218">
        <f>SUM(AA14:AA21)+AA6+AA10</f>
        <v>1618.7095609029998</v>
      </c>
      <c r="AB22" s="190"/>
    </row>
    <row r="23" spans="1:28" s="51" customFormat="1" ht="17.25" customHeight="1">
      <c r="A23" s="499" t="s">
        <v>352</v>
      </c>
      <c r="B23" s="553"/>
      <c r="C23" s="202"/>
      <c r="D23" s="203"/>
      <c r="E23" s="56"/>
      <c r="F23" s="56"/>
      <c r="G23" s="202"/>
      <c r="H23" s="203"/>
      <c r="J23" s="56"/>
      <c r="K23" s="202"/>
      <c r="L23" s="203"/>
      <c r="M23" s="56"/>
      <c r="N23" s="56"/>
      <c r="O23" s="202"/>
      <c r="P23" s="203"/>
      <c r="Q23" s="56"/>
      <c r="R23" s="56"/>
      <c r="S23" s="202"/>
      <c r="T23" s="203"/>
      <c r="U23" s="56"/>
      <c r="V23" s="56"/>
      <c r="W23" s="216"/>
      <c r="X23" s="187"/>
      <c r="AA23" s="216"/>
      <c r="AB23" s="187"/>
    </row>
    <row r="24" spans="1:28" ht="12" customHeight="1">
      <c r="A24" s="188" t="s">
        <v>297</v>
      </c>
      <c r="B24" s="31"/>
      <c r="C24" s="204">
        <v>194.3</v>
      </c>
      <c r="D24" s="147"/>
      <c r="E24" s="55">
        <v>189.4</v>
      </c>
      <c r="F24" s="33"/>
      <c r="G24" s="204">
        <v>199.9</v>
      </c>
      <c r="H24" s="147"/>
      <c r="I24" s="55">
        <v>201.3</v>
      </c>
      <c r="J24" s="33"/>
      <c r="K24" s="204">
        <v>206</v>
      </c>
      <c r="L24" s="147"/>
      <c r="M24" s="55">
        <v>215.3</v>
      </c>
      <c r="N24" s="33"/>
      <c r="O24" s="204">
        <v>214.5</v>
      </c>
      <c r="P24" s="147"/>
      <c r="Q24" s="55">
        <v>219.7</v>
      </c>
      <c r="R24" s="33"/>
      <c r="S24" s="204">
        <v>223.055</v>
      </c>
      <c r="T24" s="147"/>
      <c r="U24" s="55">
        <v>219.2</v>
      </c>
      <c r="V24" s="33"/>
      <c r="W24" s="170">
        <v>232.7</v>
      </c>
      <c r="X24" s="151"/>
      <c r="Y24" s="42">
        <v>238.7509504</v>
      </c>
      <c r="Z24" s="31"/>
      <c r="AA24" s="170">
        <v>244.9</v>
      </c>
      <c r="AB24" s="151"/>
    </row>
    <row r="25" spans="1:28" ht="12" customHeight="1">
      <c r="A25" s="188"/>
      <c r="B25" s="40" t="s">
        <v>299</v>
      </c>
      <c r="C25" s="204">
        <v>188</v>
      </c>
      <c r="D25" s="151"/>
      <c r="E25" s="55">
        <v>183.1</v>
      </c>
      <c r="F25" s="31"/>
      <c r="G25" s="204">
        <v>193.3</v>
      </c>
      <c r="H25" s="151"/>
      <c r="I25" s="55">
        <v>195</v>
      </c>
      <c r="J25" s="31"/>
      <c r="K25" s="204">
        <v>200.2</v>
      </c>
      <c r="L25" s="151"/>
      <c r="M25" s="55">
        <v>209.5</v>
      </c>
      <c r="N25" s="33"/>
      <c r="O25" s="204" t="s">
        <v>353</v>
      </c>
      <c r="P25" s="147"/>
      <c r="Q25" s="55" t="s">
        <v>354</v>
      </c>
      <c r="R25" s="33"/>
      <c r="S25" s="204" t="s">
        <v>354</v>
      </c>
      <c r="T25" s="147"/>
      <c r="U25" s="55" t="s">
        <v>354</v>
      </c>
      <c r="V25" s="31"/>
      <c r="W25" s="217" t="s">
        <v>353</v>
      </c>
      <c r="X25" s="151"/>
      <c r="Y25" s="43" t="s">
        <v>353</v>
      </c>
      <c r="Z25" s="31"/>
      <c r="AA25" s="217" t="s">
        <v>353</v>
      </c>
      <c r="AB25" s="151"/>
    </row>
    <row r="26" spans="1:28" ht="12" customHeight="1">
      <c r="A26" s="188"/>
      <c r="B26" s="40" t="s">
        <v>347</v>
      </c>
      <c r="C26" s="204">
        <v>6.3</v>
      </c>
      <c r="D26" s="151"/>
      <c r="E26" s="55">
        <v>6.3</v>
      </c>
      <c r="F26" s="31"/>
      <c r="G26" s="204">
        <v>6.6</v>
      </c>
      <c r="H26" s="151"/>
      <c r="I26" s="55">
        <v>6.3</v>
      </c>
      <c r="J26" s="31"/>
      <c r="K26" s="204">
        <v>5.8</v>
      </c>
      <c r="L26" s="151"/>
      <c r="M26" s="55">
        <v>5.8</v>
      </c>
      <c r="N26" s="33"/>
      <c r="O26" s="204" t="s">
        <v>353</v>
      </c>
      <c r="P26" s="147"/>
      <c r="Q26" s="55" t="s">
        <v>354</v>
      </c>
      <c r="R26" s="33"/>
      <c r="S26" s="204" t="s">
        <v>354</v>
      </c>
      <c r="T26" s="147"/>
      <c r="U26" s="55" t="s">
        <v>354</v>
      </c>
      <c r="V26" s="33"/>
      <c r="W26" s="217" t="s">
        <v>349</v>
      </c>
      <c r="X26" s="151"/>
      <c r="Y26" s="43" t="s">
        <v>349</v>
      </c>
      <c r="Z26" s="31"/>
      <c r="AA26" s="217" t="s">
        <v>349</v>
      </c>
      <c r="AB26" s="151"/>
    </row>
    <row r="27" spans="1:28" ht="4.5" customHeight="1">
      <c r="A27" s="188"/>
      <c r="B27" s="40"/>
      <c r="C27" s="204"/>
      <c r="D27" s="151"/>
      <c r="E27" s="55"/>
      <c r="F27" s="31"/>
      <c r="G27" s="204"/>
      <c r="H27" s="151"/>
      <c r="I27" s="55"/>
      <c r="J27" s="31"/>
      <c r="K27" s="204"/>
      <c r="L27" s="151"/>
      <c r="M27" s="55"/>
      <c r="N27" s="33"/>
      <c r="O27" s="204"/>
      <c r="P27" s="147"/>
      <c r="Q27" s="55"/>
      <c r="R27" s="33"/>
      <c r="S27" s="204"/>
      <c r="T27" s="147"/>
      <c r="U27" s="55"/>
      <c r="V27" s="33"/>
      <c r="W27" s="170"/>
      <c r="X27" s="151"/>
      <c r="Y27" s="42"/>
      <c r="Z27" s="31"/>
      <c r="AA27" s="170"/>
      <c r="AB27" s="151"/>
    </row>
    <row r="28" spans="1:28" ht="12" customHeight="1">
      <c r="A28" s="188" t="s">
        <v>301</v>
      </c>
      <c r="B28" s="31"/>
      <c r="C28" s="204">
        <v>28.2</v>
      </c>
      <c r="D28" s="208"/>
      <c r="E28" s="55">
        <v>21.2</v>
      </c>
      <c r="F28" s="55"/>
      <c r="G28" s="204">
        <v>20.1</v>
      </c>
      <c r="H28" s="208"/>
      <c r="I28" s="55">
        <v>18.3</v>
      </c>
      <c r="J28" s="55"/>
      <c r="K28" s="204">
        <v>17.1</v>
      </c>
      <c r="L28" s="208"/>
      <c r="M28" s="55">
        <v>15.5</v>
      </c>
      <c r="N28" s="55"/>
      <c r="O28" s="204">
        <v>14.3</v>
      </c>
      <c r="P28" s="208"/>
      <c r="Q28" s="55">
        <v>14</v>
      </c>
      <c r="R28" s="55"/>
      <c r="S28" s="204">
        <v>15</v>
      </c>
      <c r="T28" s="208"/>
      <c r="U28" s="55">
        <v>14.7</v>
      </c>
      <c r="V28" s="55"/>
      <c r="W28" s="204">
        <v>13.519</v>
      </c>
      <c r="X28" s="151"/>
      <c r="Y28" s="55">
        <v>12.342</v>
      </c>
      <c r="Z28" s="31"/>
      <c r="AA28" s="204">
        <v>13.538</v>
      </c>
      <c r="AB28" s="151"/>
    </row>
    <row r="29" spans="1:28" ht="12" customHeight="1">
      <c r="A29" s="188"/>
      <c r="B29" s="40" t="s">
        <v>299</v>
      </c>
      <c r="C29" s="204">
        <v>28.2</v>
      </c>
      <c r="D29" s="151"/>
      <c r="E29" s="55">
        <v>20.3</v>
      </c>
      <c r="F29" s="31"/>
      <c r="G29" s="204">
        <v>19.2</v>
      </c>
      <c r="H29" s="151"/>
      <c r="I29" s="55">
        <v>17.5</v>
      </c>
      <c r="J29" s="31"/>
      <c r="K29" s="204">
        <v>16.2</v>
      </c>
      <c r="L29" s="151"/>
      <c r="M29" s="55">
        <v>14.8</v>
      </c>
      <c r="N29" s="33"/>
      <c r="O29" s="204" t="s">
        <v>353</v>
      </c>
      <c r="P29" s="147"/>
      <c r="Q29" s="55" t="s">
        <v>354</v>
      </c>
      <c r="R29" s="33"/>
      <c r="S29" s="204" t="s">
        <v>354</v>
      </c>
      <c r="T29" s="147"/>
      <c r="U29" s="55" t="s">
        <v>354</v>
      </c>
      <c r="V29" s="31"/>
      <c r="W29" s="217" t="s">
        <v>349</v>
      </c>
      <c r="X29" s="151"/>
      <c r="Y29" s="43" t="s">
        <v>353</v>
      </c>
      <c r="Z29" s="31"/>
      <c r="AA29" s="217" t="s">
        <v>353</v>
      </c>
      <c r="AB29" s="151"/>
    </row>
    <row r="30" spans="1:28" ht="12" customHeight="1">
      <c r="A30" s="188"/>
      <c r="B30" s="40" t="s">
        <v>347</v>
      </c>
      <c r="C30" s="209" t="s">
        <v>355</v>
      </c>
      <c r="D30" s="151"/>
      <c r="E30" s="55">
        <v>0.9</v>
      </c>
      <c r="F30" s="31"/>
      <c r="G30" s="204">
        <v>0.9</v>
      </c>
      <c r="H30" s="151"/>
      <c r="I30" s="55">
        <v>0.8</v>
      </c>
      <c r="J30" s="31"/>
      <c r="K30" s="204">
        <v>0.9</v>
      </c>
      <c r="L30" s="151"/>
      <c r="M30" s="55">
        <v>0.8</v>
      </c>
      <c r="N30" s="33"/>
      <c r="O30" s="204" t="s">
        <v>353</v>
      </c>
      <c r="P30" s="147"/>
      <c r="Q30" s="55" t="s">
        <v>354</v>
      </c>
      <c r="R30" s="33"/>
      <c r="S30" s="204" t="s">
        <v>354</v>
      </c>
      <c r="T30" s="147"/>
      <c r="U30" s="55" t="s">
        <v>354</v>
      </c>
      <c r="V30" s="33"/>
      <c r="W30" s="217" t="s">
        <v>349</v>
      </c>
      <c r="X30" s="151"/>
      <c r="Y30" s="43" t="s">
        <v>349</v>
      </c>
      <c r="Z30" s="31"/>
      <c r="AA30" s="217" t="s">
        <v>349</v>
      </c>
      <c r="AB30" s="151"/>
    </row>
    <row r="31" spans="1:28" ht="12" customHeight="1">
      <c r="A31" s="188" t="s">
        <v>302</v>
      </c>
      <c r="B31" s="31"/>
      <c r="C31" s="204">
        <v>20.6</v>
      </c>
      <c r="D31" s="151"/>
      <c r="E31" s="55">
        <v>16.9</v>
      </c>
      <c r="F31" s="31"/>
      <c r="G31" s="204">
        <v>16.3</v>
      </c>
      <c r="H31" s="151"/>
      <c r="I31" s="55">
        <v>15.7</v>
      </c>
      <c r="J31" s="31"/>
      <c r="K31" s="204">
        <v>15.2</v>
      </c>
      <c r="L31" s="151"/>
      <c r="M31" s="55">
        <v>16</v>
      </c>
      <c r="N31" s="33"/>
      <c r="O31" s="204">
        <v>17.2</v>
      </c>
      <c r="P31" s="147"/>
      <c r="Q31" s="55">
        <v>17.5</v>
      </c>
      <c r="R31" s="33"/>
      <c r="S31" s="204">
        <v>16.9</v>
      </c>
      <c r="T31" s="147"/>
      <c r="U31" s="55">
        <v>16.6</v>
      </c>
      <c r="V31" s="33"/>
      <c r="W31" s="170">
        <v>16.519</v>
      </c>
      <c r="X31" s="151"/>
      <c r="Y31" s="42">
        <v>17.213</v>
      </c>
      <c r="Z31" s="31"/>
      <c r="AA31" s="170">
        <v>17.414</v>
      </c>
      <c r="AB31" s="151"/>
    </row>
    <row r="32" spans="1:28" ht="12" customHeight="1">
      <c r="A32" s="165" t="s">
        <v>271</v>
      </c>
      <c r="B32" s="31"/>
      <c r="C32" s="204">
        <v>0.8</v>
      </c>
      <c r="D32" s="151"/>
      <c r="E32" s="55">
        <v>0.8</v>
      </c>
      <c r="F32" s="31"/>
      <c r="G32" s="204">
        <v>0.8</v>
      </c>
      <c r="H32" s="151"/>
      <c r="I32" s="55">
        <v>0.8</v>
      </c>
      <c r="J32" s="31"/>
      <c r="K32" s="204">
        <v>0.8</v>
      </c>
      <c r="L32" s="151"/>
      <c r="M32" s="55">
        <v>0.8</v>
      </c>
      <c r="N32" s="33"/>
      <c r="O32" s="204">
        <v>0.9</v>
      </c>
      <c r="P32" s="147"/>
      <c r="Q32" s="55">
        <v>1</v>
      </c>
      <c r="R32" s="33"/>
      <c r="S32" s="204">
        <v>1.01</v>
      </c>
      <c r="T32" s="147"/>
      <c r="U32" s="55">
        <v>0.98</v>
      </c>
      <c r="V32" s="33"/>
      <c r="W32" s="170">
        <v>0.9486</v>
      </c>
      <c r="X32" s="151"/>
      <c r="Y32" s="42">
        <v>1.079</v>
      </c>
      <c r="Z32" s="31"/>
      <c r="AA32" s="170">
        <v>1.178</v>
      </c>
      <c r="AB32" s="151"/>
    </row>
    <row r="33" spans="1:29" ht="12" customHeight="1">
      <c r="A33" s="165" t="s">
        <v>422</v>
      </c>
      <c r="B33" s="31"/>
      <c r="C33" s="204">
        <v>4.3</v>
      </c>
      <c r="D33" s="151"/>
      <c r="E33" s="55">
        <v>2.9</v>
      </c>
      <c r="F33" s="31"/>
      <c r="G33" s="204">
        <v>2.9</v>
      </c>
      <c r="H33" s="151"/>
      <c r="I33" s="55">
        <v>2.9</v>
      </c>
      <c r="J33" s="31"/>
      <c r="K33" s="204">
        <v>3</v>
      </c>
      <c r="L33" s="151"/>
      <c r="M33" s="55">
        <v>3.2</v>
      </c>
      <c r="N33" s="33"/>
      <c r="O33" s="204">
        <v>3.2</v>
      </c>
      <c r="P33" s="147"/>
      <c r="Q33" s="55">
        <v>3.3</v>
      </c>
      <c r="R33" s="33"/>
      <c r="S33" s="204">
        <v>3.5</v>
      </c>
      <c r="T33" s="147"/>
      <c r="U33" s="55">
        <v>3.63</v>
      </c>
      <c r="V33" s="33"/>
      <c r="W33" s="170">
        <v>3.45</v>
      </c>
      <c r="X33" s="151"/>
      <c r="Y33" s="42">
        <v>3.443</v>
      </c>
      <c r="Z33" s="31"/>
      <c r="AA33" s="170">
        <v>3.61</v>
      </c>
      <c r="AB33" s="151"/>
      <c r="AC33" s="31"/>
    </row>
    <row r="34" spans="1:29" ht="12" customHeight="1">
      <c r="A34" s="188" t="s">
        <v>303</v>
      </c>
      <c r="B34" s="31"/>
      <c r="C34" s="204"/>
      <c r="D34" s="151"/>
      <c r="E34" s="55"/>
      <c r="F34" s="31"/>
      <c r="G34" s="204"/>
      <c r="H34" s="151"/>
      <c r="I34" s="55"/>
      <c r="J34" s="31"/>
      <c r="K34" s="204"/>
      <c r="L34" s="151"/>
      <c r="M34" s="55"/>
      <c r="N34" s="33"/>
      <c r="O34" s="204"/>
      <c r="P34" s="147"/>
      <c r="Q34" s="55"/>
      <c r="R34" s="33"/>
      <c r="S34" s="204"/>
      <c r="T34" s="147"/>
      <c r="U34" s="55"/>
      <c r="V34" s="33"/>
      <c r="W34" s="170">
        <v>0</v>
      </c>
      <c r="X34" s="151"/>
      <c r="Y34" s="42">
        <v>0.0508</v>
      </c>
      <c r="Z34" s="31"/>
      <c r="AA34" s="170">
        <v>0.523</v>
      </c>
      <c r="AB34" s="151"/>
      <c r="AC34" s="31"/>
    </row>
    <row r="35" spans="1:29" ht="12" customHeight="1">
      <c r="A35" s="188" t="s">
        <v>305</v>
      </c>
      <c r="B35" s="31"/>
      <c r="C35" s="204"/>
      <c r="D35" s="151"/>
      <c r="E35" s="55"/>
      <c r="F35" s="31"/>
      <c r="G35" s="204"/>
      <c r="H35" s="151"/>
      <c r="I35" s="55"/>
      <c r="J35" s="31"/>
      <c r="K35" s="204"/>
      <c r="L35" s="151"/>
      <c r="M35" s="55"/>
      <c r="N35" s="33"/>
      <c r="O35" s="204"/>
      <c r="P35" s="147"/>
      <c r="Q35" s="55"/>
      <c r="R35" s="33"/>
      <c r="S35" s="204"/>
      <c r="T35" s="147"/>
      <c r="U35" s="55"/>
      <c r="V35" s="33"/>
      <c r="W35" s="170">
        <v>0.1</v>
      </c>
      <c r="X35" s="151"/>
      <c r="Y35" s="42">
        <v>0.087</v>
      </c>
      <c r="Z35" s="31"/>
      <c r="AA35" s="170">
        <v>0.0897</v>
      </c>
      <c r="AB35" s="151"/>
      <c r="AC35" s="31"/>
    </row>
    <row r="36" spans="1:29" ht="12" customHeight="1">
      <c r="A36" s="188" t="s">
        <v>356</v>
      </c>
      <c r="B36" s="31"/>
      <c r="C36" s="204">
        <v>1.7</v>
      </c>
      <c r="D36" s="151"/>
      <c r="E36" s="55">
        <v>2.6</v>
      </c>
      <c r="F36" s="31"/>
      <c r="G36" s="204">
        <v>2.7</v>
      </c>
      <c r="H36" s="151"/>
      <c r="I36" s="55">
        <v>2.7</v>
      </c>
      <c r="J36" s="31"/>
      <c r="K36" s="204">
        <v>2.7</v>
      </c>
      <c r="L36" s="151"/>
      <c r="M36" s="55">
        <v>2.7</v>
      </c>
      <c r="N36" s="31"/>
      <c r="O36" s="204">
        <v>2.7</v>
      </c>
      <c r="P36" s="151"/>
      <c r="Q36" s="55">
        <v>2.7</v>
      </c>
      <c r="R36" s="31"/>
      <c r="S36" s="204">
        <v>2.2169999999999996</v>
      </c>
      <c r="T36" s="151"/>
      <c r="U36" s="55">
        <v>2.0705999999999998</v>
      </c>
      <c r="V36" s="31"/>
      <c r="W36" s="170">
        <v>2.0721806999999997</v>
      </c>
      <c r="X36" s="151"/>
      <c r="Y36" s="42">
        <v>2.1412</v>
      </c>
      <c r="Z36" s="31"/>
      <c r="AA36" s="170">
        <v>2.1381</v>
      </c>
      <c r="AB36" s="151"/>
      <c r="AC36" s="31"/>
    </row>
    <row r="37" spans="1:29" s="45" customFormat="1" ht="12" customHeight="1">
      <c r="A37" s="193" t="s">
        <v>357</v>
      </c>
      <c r="B37" s="173"/>
      <c r="C37" s="207">
        <v>249.9</v>
      </c>
      <c r="D37" s="210"/>
      <c r="E37" s="194">
        <v>233.8</v>
      </c>
      <c r="F37" s="194"/>
      <c r="G37" s="207">
        <v>242.7</v>
      </c>
      <c r="H37" s="210"/>
      <c r="I37" s="194">
        <v>241.7</v>
      </c>
      <c r="J37" s="194"/>
      <c r="K37" s="207">
        <v>244.8</v>
      </c>
      <c r="L37" s="210"/>
      <c r="M37" s="194">
        <v>253.6</v>
      </c>
      <c r="N37" s="194"/>
      <c r="O37" s="207">
        <v>252.8</v>
      </c>
      <c r="P37" s="210"/>
      <c r="Q37" s="194">
        <v>258.3</v>
      </c>
      <c r="R37" s="194"/>
      <c r="S37" s="207">
        <v>261.797</v>
      </c>
      <c r="T37" s="210"/>
      <c r="U37" s="194">
        <v>257.3025999999999</v>
      </c>
      <c r="V37" s="194"/>
      <c r="W37" s="207">
        <v>269.32974169999994</v>
      </c>
      <c r="X37" s="197"/>
      <c r="Y37" s="194">
        <f>SUM(Y24:Y36)</f>
        <v>275.1069504</v>
      </c>
      <c r="Z37" s="173"/>
      <c r="AA37" s="207">
        <f>SUM(AA24:AA36)</f>
        <v>283.3908</v>
      </c>
      <c r="AB37" s="197"/>
      <c r="AC37" s="44"/>
    </row>
    <row r="38" spans="1:29" s="45" customFormat="1" ht="18" customHeight="1">
      <c r="A38" s="195" t="s">
        <v>358</v>
      </c>
      <c r="B38" s="57"/>
      <c r="C38" s="211">
        <v>2966.8</v>
      </c>
      <c r="D38" s="167"/>
      <c r="E38" s="58">
        <v>2468.2</v>
      </c>
      <c r="F38" s="44"/>
      <c r="G38" s="211">
        <v>2448.1</v>
      </c>
      <c r="H38" s="167"/>
      <c r="I38" s="58">
        <v>2287.1</v>
      </c>
      <c r="J38" s="58"/>
      <c r="K38" s="211">
        <v>2160.3</v>
      </c>
      <c r="L38" s="196"/>
      <c r="M38" s="58">
        <v>2103.9</v>
      </c>
      <c r="N38" s="58"/>
      <c r="O38" s="211">
        <v>1999</v>
      </c>
      <c r="P38" s="196"/>
      <c r="Q38" s="58">
        <v>1959.8</v>
      </c>
      <c r="R38" s="58"/>
      <c r="S38" s="211">
        <v>2011.5730000000003</v>
      </c>
      <c r="T38" s="196"/>
      <c r="U38" s="58">
        <v>1858.492325</v>
      </c>
      <c r="V38" s="58"/>
      <c r="W38" s="211">
        <v>1854.46193839</v>
      </c>
      <c r="X38" s="196"/>
      <c r="Y38" s="58">
        <v>1883.3585207</v>
      </c>
      <c r="Z38" s="58"/>
      <c r="AA38" s="211">
        <f>AA22+AA37</f>
        <v>1902.100360903</v>
      </c>
      <c r="AB38" s="196"/>
      <c r="AC38" s="58"/>
    </row>
    <row r="39" spans="1:29" s="45" customFormat="1" ht="11.25">
      <c r="A39" s="554" t="s">
        <v>359</v>
      </c>
      <c r="B39" s="555"/>
      <c r="C39" s="170" t="s">
        <v>246</v>
      </c>
      <c r="D39" s="171"/>
      <c r="E39" s="42">
        <v>-5.266095220562139</v>
      </c>
      <c r="F39" s="42"/>
      <c r="G39" s="170">
        <v>-2.75884503365198</v>
      </c>
      <c r="H39" s="171"/>
      <c r="I39" s="42">
        <v>-7.6735081861124765</v>
      </c>
      <c r="J39" s="42"/>
      <c r="K39" s="170">
        <v>-6.142409175521579</v>
      </c>
      <c r="L39" s="171"/>
      <c r="M39" s="42">
        <v>-3.135475077695127</v>
      </c>
      <c r="N39" s="42"/>
      <c r="O39" s="170">
        <v>-6.565931176334949</v>
      </c>
      <c r="P39" s="171"/>
      <c r="Q39" s="42">
        <v>-3.533630787161335</v>
      </c>
      <c r="R39" s="42"/>
      <c r="S39" s="170">
        <v>0.727918702725594</v>
      </c>
      <c r="T39" s="171"/>
      <c r="U39" s="42">
        <v>-9.510282559957028</v>
      </c>
      <c r="V39" s="42"/>
      <c r="W39" s="170">
        <v>-2.2692098302741326</v>
      </c>
      <c r="X39" s="171"/>
      <c r="Y39" s="42">
        <v>-0.23750568000198147</v>
      </c>
      <c r="Z39" s="42"/>
      <c r="AA39" s="170">
        <v>-0.5953458179065119</v>
      </c>
      <c r="AB39" s="171"/>
      <c r="AC39" s="42"/>
    </row>
    <row r="40" spans="1:29" s="45" customFormat="1" ht="11.25">
      <c r="A40" s="550" t="s">
        <v>360</v>
      </c>
      <c r="B40" s="551"/>
      <c r="C40" s="212" t="s">
        <v>246</v>
      </c>
      <c r="D40" s="191"/>
      <c r="E40" s="201">
        <v>-26.055193492131774</v>
      </c>
      <c r="F40" s="201"/>
      <c r="G40" s="212">
        <v>-28.09297646076828</v>
      </c>
      <c r="H40" s="191"/>
      <c r="I40" s="201">
        <v>-33.99985798086049</v>
      </c>
      <c r="J40" s="201"/>
      <c r="K40" s="212">
        <v>-37.97473696717506</v>
      </c>
      <c r="L40" s="191"/>
      <c r="M40" s="201">
        <v>-39.72972806223801</v>
      </c>
      <c r="N40" s="201"/>
      <c r="O40" s="212">
        <v>-43.636605133218</v>
      </c>
      <c r="P40" s="191"/>
      <c r="Q40" s="201">
        <v>-45.39711493102313</v>
      </c>
      <c r="R40" s="201"/>
      <c r="S40" s="212">
        <v>-45.2</v>
      </c>
      <c r="T40" s="191"/>
      <c r="U40" s="201">
        <v>-50.35096988565615</v>
      </c>
      <c r="V40" s="201"/>
      <c r="W40" s="212">
        <v>-51.41310694085563</v>
      </c>
      <c r="X40" s="191"/>
      <c r="Y40" s="201">
        <v>-51.28676572128388</v>
      </c>
      <c r="Z40" s="201"/>
      <c r="AA40" s="212">
        <v>-51.57677792432922</v>
      </c>
      <c r="AB40" s="191"/>
      <c r="AC40" s="42"/>
    </row>
    <row r="41" spans="1:27" ht="11.25">
      <c r="A41" s="11" t="s">
        <v>361</v>
      </c>
      <c r="E41" s="58"/>
      <c r="U41" s="31"/>
      <c r="V41" s="31"/>
      <c r="W41" s="31"/>
      <c r="X41" s="31"/>
      <c r="Y41" s="31"/>
      <c r="Z41" s="31"/>
      <c r="AA41" s="31"/>
    </row>
    <row r="42" spans="1:27" s="28" customFormat="1" ht="11.25">
      <c r="A42" s="552" t="s">
        <v>362</v>
      </c>
      <c r="B42" s="552"/>
      <c r="C42" s="552"/>
      <c r="D42" s="552"/>
      <c r="E42" s="552"/>
      <c r="F42" s="552"/>
      <c r="G42" s="552"/>
      <c r="H42" s="552"/>
      <c r="I42" s="552"/>
      <c r="J42" s="552"/>
      <c r="K42" s="552"/>
      <c r="L42" s="552"/>
      <c r="M42" s="552"/>
      <c r="N42" s="552"/>
      <c r="O42" s="552"/>
      <c r="P42" s="552"/>
      <c r="U42" s="59"/>
      <c r="V42" s="59"/>
      <c r="W42" s="58"/>
      <c r="X42" s="58"/>
      <c r="Y42" s="58"/>
      <c r="Z42" s="60"/>
      <c r="AA42" s="60"/>
    </row>
    <row r="43" spans="1:27" s="163" customFormat="1" ht="11.25" customHeight="1">
      <c r="A43" s="163" t="s">
        <v>467</v>
      </c>
      <c r="U43" s="53"/>
      <c r="V43" s="53"/>
      <c r="W43" s="53"/>
      <c r="X43" s="219"/>
      <c r="Y43" s="53"/>
      <c r="Z43" s="53"/>
      <c r="AA43" s="53"/>
    </row>
    <row r="44" spans="21:27" ht="11.25">
      <c r="U44" s="31"/>
      <c r="V44" s="31"/>
      <c r="W44" s="58"/>
      <c r="X44" s="58"/>
      <c r="Y44" s="31"/>
      <c r="Z44" s="31"/>
      <c r="AA44" s="31"/>
    </row>
    <row r="45" spans="21:27" ht="11.25">
      <c r="U45" s="31"/>
      <c r="V45" s="31"/>
      <c r="W45" s="42"/>
      <c r="X45" s="42"/>
      <c r="Y45" s="31"/>
      <c r="Z45" s="31"/>
      <c r="AA45" s="31"/>
    </row>
    <row r="46" spans="21:27" ht="11.25">
      <c r="U46" s="31"/>
      <c r="V46" s="31"/>
      <c r="W46" s="42"/>
      <c r="X46" s="42"/>
      <c r="Y46" s="31"/>
      <c r="Z46" s="31"/>
      <c r="AA46" s="31"/>
    </row>
    <row r="47" spans="21:27" ht="11.25">
      <c r="U47" s="31"/>
      <c r="V47" s="31"/>
      <c r="W47" s="31"/>
      <c r="X47" s="31"/>
      <c r="Y47" s="31"/>
      <c r="Z47" s="31"/>
      <c r="AA47" s="31"/>
    </row>
    <row r="48" spans="21:27" ht="11.25">
      <c r="U48" s="31"/>
      <c r="V48" s="31"/>
      <c r="W48" s="31"/>
      <c r="X48" s="31"/>
      <c r="Y48" s="31"/>
      <c r="Z48" s="31"/>
      <c r="AA48" s="31"/>
    </row>
    <row r="49" spans="21:27" ht="11.25">
      <c r="U49" s="31"/>
      <c r="V49" s="31"/>
      <c r="W49" s="31"/>
      <c r="X49" s="31"/>
      <c r="Y49" s="31"/>
      <c r="Z49" s="31"/>
      <c r="AA49" s="31"/>
    </row>
    <row r="50" spans="21:27" ht="11.25">
      <c r="U50" s="31"/>
      <c r="V50" s="31"/>
      <c r="W50" s="31"/>
      <c r="X50" s="31"/>
      <c r="Y50" s="31"/>
      <c r="Z50" s="31"/>
      <c r="AA50" s="31"/>
    </row>
  </sheetData>
  <sheetProtection/>
  <mergeCells count="20">
    <mergeCell ref="U3:V4"/>
    <mergeCell ref="A40:B40"/>
    <mergeCell ref="Y3:Z4"/>
    <mergeCell ref="W3:X4"/>
    <mergeCell ref="A42:P42"/>
    <mergeCell ref="O3:P4"/>
    <mergeCell ref="Q3:R4"/>
    <mergeCell ref="A5:B5"/>
    <mergeCell ref="A23:B23"/>
    <mergeCell ref="A39:B39"/>
    <mergeCell ref="A1:X1"/>
    <mergeCell ref="A2:AB2"/>
    <mergeCell ref="C3:D4"/>
    <mergeCell ref="E3:F4"/>
    <mergeCell ref="G3:H4"/>
    <mergeCell ref="I3:J4"/>
    <mergeCell ref="K3:L4"/>
    <mergeCell ref="M3:N4"/>
    <mergeCell ref="AA3:AB4"/>
    <mergeCell ref="S3:T4"/>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Q97"/>
  <sheetViews>
    <sheetView zoomScalePageLayoutView="0" workbookViewId="0" topLeftCell="A1">
      <selection activeCell="A1" sqref="A1:O1"/>
    </sheetView>
  </sheetViews>
  <sheetFormatPr defaultColWidth="9.8515625" defaultRowHeight="12.75"/>
  <cols>
    <col min="1" max="1" width="11.421875" style="99" customWidth="1"/>
    <col min="2" max="2" width="7.57421875" style="99" customWidth="1"/>
    <col min="3" max="3" width="11.140625" style="99" customWidth="1"/>
    <col min="4" max="4" width="12.421875" style="99" customWidth="1"/>
    <col min="5" max="5" width="10.8515625" style="99" customWidth="1"/>
    <col min="6" max="6" width="11.8515625" style="104" hidden="1" customWidth="1"/>
    <col min="7" max="7" width="7.57421875" style="106" customWidth="1"/>
    <col min="8" max="8" width="9.8515625" style="106" customWidth="1"/>
    <col min="9" max="9" width="11.28125" style="106" customWidth="1"/>
    <col min="10" max="10" width="0.71875" style="106" hidden="1" customWidth="1"/>
    <col min="11" max="11" width="0.2890625" style="106" hidden="1" customWidth="1"/>
    <col min="12" max="12" width="0.13671875" style="106" hidden="1" customWidth="1"/>
    <col min="13" max="13" width="11.00390625" style="99" customWidth="1"/>
    <col min="14" max="14" width="10.57421875" style="99" customWidth="1"/>
    <col min="15" max="15" width="10.421875" style="99" customWidth="1"/>
    <col min="16" max="16" width="7.8515625" style="99" customWidth="1"/>
    <col min="17" max="17" width="4.57421875" style="99" customWidth="1"/>
    <col min="18" max="19" width="9.8515625" style="61" customWidth="1"/>
    <col min="20" max="16384" width="9.8515625" style="26" customWidth="1"/>
  </cols>
  <sheetData>
    <row r="1" spans="1:17" ht="45.75" customHeight="1">
      <c r="A1" s="556" t="s">
        <v>469</v>
      </c>
      <c r="B1" s="557"/>
      <c r="C1" s="557"/>
      <c r="D1" s="557"/>
      <c r="E1" s="557"/>
      <c r="F1" s="557"/>
      <c r="G1" s="557"/>
      <c r="H1" s="557"/>
      <c r="I1" s="557"/>
      <c r="J1" s="557"/>
      <c r="K1" s="557"/>
      <c r="L1" s="557"/>
      <c r="M1" s="557"/>
      <c r="N1" s="557"/>
      <c r="O1" s="557"/>
      <c r="P1" s="94"/>
      <c r="Q1" s="95"/>
    </row>
    <row r="2" spans="1:17" ht="12.75">
      <c r="A2" s="61"/>
      <c r="B2" s="61"/>
      <c r="C2" s="61"/>
      <c r="D2" s="61"/>
      <c r="E2" s="61"/>
      <c r="F2" s="61"/>
      <c r="G2" s="62"/>
      <c r="H2" s="62"/>
      <c r="I2" s="62"/>
      <c r="J2" s="62"/>
      <c r="K2" s="62"/>
      <c r="L2" s="62"/>
      <c r="M2" s="61"/>
      <c r="N2" s="61"/>
      <c r="O2" s="61"/>
      <c r="P2" s="96"/>
      <c r="Q2" s="96"/>
    </row>
    <row r="3" spans="1:17" ht="27" customHeight="1">
      <c r="A3" s="558" t="s">
        <v>363</v>
      </c>
      <c r="B3" s="560" t="s">
        <v>364</v>
      </c>
      <c r="C3" s="561"/>
      <c r="D3" s="561"/>
      <c r="E3" s="561"/>
      <c r="F3" s="562"/>
      <c r="G3" s="558" t="s">
        <v>365</v>
      </c>
      <c r="H3" s="563"/>
      <c r="I3" s="563"/>
      <c r="J3" s="563"/>
      <c r="K3" s="564"/>
      <c r="L3" s="564"/>
      <c r="M3" s="563"/>
      <c r="N3" s="563"/>
      <c r="O3" s="565" t="s">
        <v>366</v>
      </c>
      <c r="P3" s="97"/>
      <c r="Q3" s="97"/>
    </row>
    <row r="4" spans="1:17" s="98" customFormat="1" ht="108" customHeight="1">
      <c r="A4" s="559"/>
      <c r="B4" s="230" t="s">
        <v>367</v>
      </c>
      <c r="C4" s="234" t="s">
        <v>368</v>
      </c>
      <c r="D4" s="230" t="s">
        <v>369</v>
      </c>
      <c r="E4" s="230" t="s">
        <v>370</v>
      </c>
      <c r="F4" s="235"/>
      <c r="G4" s="236" t="s">
        <v>371</v>
      </c>
      <c r="H4" s="229" t="s">
        <v>368</v>
      </c>
      <c r="I4" s="567" t="s">
        <v>372</v>
      </c>
      <c r="J4" s="568"/>
      <c r="K4" s="569" t="s">
        <v>373</v>
      </c>
      <c r="L4" s="569"/>
      <c r="M4" s="228" t="s">
        <v>454</v>
      </c>
      <c r="N4" s="228" t="s">
        <v>374</v>
      </c>
      <c r="O4" s="566"/>
      <c r="P4" s="97"/>
      <c r="Q4" s="97"/>
    </row>
    <row r="5" spans="1:17" ht="12.75">
      <c r="A5" s="242" t="s">
        <v>375</v>
      </c>
      <c r="B5" s="64">
        <v>251.5</v>
      </c>
      <c r="C5" s="239">
        <v>190.6</v>
      </c>
      <c r="D5" s="239">
        <v>442.1</v>
      </c>
      <c r="E5" s="64">
        <v>884.2</v>
      </c>
      <c r="F5" s="61"/>
      <c r="G5" s="231" t="s">
        <v>246</v>
      </c>
      <c r="H5" s="231" t="s">
        <v>246</v>
      </c>
      <c r="I5" s="231" t="s">
        <v>246</v>
      </c>
      <c r="J5" s="65"/>
      <c r="K5" s="48" t="s">
        <v>246</v>
      </c>
      <c r="L5" s="66"/>
      <c r="M5" s="231" t="s">
        <v>246</v>
      </c>
      <c r="N5" s="231" t="s">
        <v>246</v>
      </c>
      <c r="O5" s="232">
        <v>43.11241800497624</v>
      </c>
      <c r="Q5" s="100"/>
    </row>
    <row r="6" spans="1:17" ht="12.75">
      <c r="A6" s="243" t="s">
        <v>376</v>
      </c>
      <c r="B6" s="64">
        <v>266.8</v>
      </c>
      <c r="C6" s="240">
        <v>228.7</v>
      </c>
      <c r="D6" s="240">
        <v>495.5</v>
      </c>
      <c r="E6" s="64">
        <v>990.9</v>
      </c>
      <c r="F6" s="63"/>
      <c r="G6" s="232">
        <v>6.08349900596421</v>
      </c>
      <c r="H6" s="232">
        <v>19.98950682056664</v>
      </c>
      <c r="I6" s="232">
        <v>12.078715222800263</v>
      </c>
      <c r="J6" s="67"/>
      <c r="K6" s="221">
        <v>10.180820315188239</v>
      </c>
      <c r="L6" s="62"/>
      <c r="M6" s="237">
        <v>5.527638190954787</v>
      </c>
      <c r="N6" s="232">
        <v>11.9</v>
      </c>
      <c r="O6" s="232">
        <v>46.15539858728557</v>
      </c>
      <c r="Q6" s="100"/>
    </row>
    <row r="7" spans="1:17" ht="12.75">
      <c r="A7" s="243" t="s">
        <v>377</v>
      </c>
      <c r="B7" s="64">
        <v>282</v>
      </c>
      <c r="C7" s="240">
        <v>274.4</v>
      </c>
      <c r="D7" s="240">
        <v>556.4</v>
      </c>
      <c r="E7" s="64">
        <v>1112.9</v>
      </c>
      <c r="F7" s="63"/>
      <c r="G7" s="232">
        <v>5.697151424287861</v>
      </c>
      <c r="H7" s="232">
        <v>19.98250983821599</v>
      </c>
      <c r="I7" s="232">
        <v>12.29061553985873</v>
      </c>
      <c r="J7" s="67"/>
      <c r="K7" s="221">
        <v>11.371725583300536</v>
      </c>
      <c r="L7" s="62"/>
      <c r="M7" s="237">
        <v>6.190476190476191</v>
      </c>
      <c r="N7" s="232">
        <v>10.098302055406606</v>
      </c>
      <c r="O7" s="232">
        <v>49.31703810208483</v>
      </c>
      <c r="Q7" s="100"/>
    </row>
    <row r="8" spans="1:17" ht="12.75">
      <c r="A8" s="243" t="s">
        <v>378</v>
      </c>
      <c r="B8" s="64">
        <v>320.1</v>
      </c>
      <c r="C8" s="240">
        <v>365.9</v>
      </c>
      <c r="D8" s="240">
        <v>686</v>
      </c>
      <c r="E8" s="64">
        <v>1372</v>
      </c>
      <c r="F8" s="63"/>
      <c r="G8" s="232">
        <v>13.510638297872358</v>
      </c>
      <c r="H8" s="232">
        <v>33.34548104956268</v>
      </c>
      <c r="I8" s="232">
        <v>23.292595255212078</v>
      </c>
      <c r="J8" s="67"/>
      <c r="K8" s="221">
        <v>20.09757227814533</v>
      </c>
      <c r="L8" s="62"/>
      <c r="M8" s="237">
        <v>7.17488789237668</v>
      </c>
      <c r="N8" s="232">
        <v>11.525974025974017</v>
      </c>
      <c r="O8" s="232">
        <v>53.33819241982507</v>
      </c>
      <c r="Q8" s="100"/>
    </row>
    <row r="9" spans="1:17" ht="12.75">
      <c r="A9" s="243" t="s">
        <v>379</v>
      </c>
      <c r="B9" s="64">
        <v>373.5</v>
      </c>
      <c r="C9" s="240">
        <v>419.2</v>
      </c>
      <c r="D9" s="240">
        <v>792.7</v>
      </c>
      <c r="E9" s="64">
        <v>1585.5</v>
      </c>
      <c r="F9" s="63"/>
      <c r="G9" s="232">
        <v>16.682286785379553</v>
      </c>
      <c r="H9" s="232">
        <v>14.566821535938779</v>
      </c>
      <c r="I9" s="232">
        <v>15.55393586005831</v>
      </c>
      <c r="J9" s="67"/>
      <c r="K9" s="221">
        <v>22.91999545610651</v>
      </c>
      <c r="L9" s="62"/>
      <c r="M9" s="237">
        <v>13.807531380753147</v>
      </c>
      <c r="N9" s="232">
        <v>19.94177583697234</v>
      </c>
      <c r="O9" s="232">
        <v>52.88255329885202</v>
      </c>
      <c r="Q9" s="100"/>
    </row>
    <row r="10" spans="1:17" ht="12.75">
      <c r="A10" s="243" t="s">
        <v>380</v>
      </c>
      <c r="B10" s="64">
        <v>495.5</v>
      </c>
      <c r="C10" s="240">
        <v>541.2</v>
      </c>
      <c r="D10" s="240">
        <v>1036.7</v>
      </c>
      <c r="E10" s="64">
        <v>2073.3</v>
      </c>
      <c r="F10" s="63"/>
      <c r="G10" s="232">
        <v>32.66398929049532</v>
      </c>
      <c r="H10" s="232">
        <v>29.103053435114525</v>
      </c>
      <c r="I10" s="232">
        <v>30.780875488835612</v>
      </c>
      <c r="J10" s="67"/>
      <c r="K10" s="221">
        <v>19.18927269202144</v>
      </c>
      <c r="L10" s="62"/>
      <c r="M10" s="237">
        <v>11.764705882352944</v>
      </c>
      <c r="N10" s="232">
        <v>13.470873786407767</v>
      </c>
      <c r="O10" s="232">
        <v>52.20410919263047</v>
      </c>
      <c r="Q10" s="100"/>
    </row>
    <row r="11" spans="1:17" ht="12.75">
      <c r="A11" s="243" t="s">
        <v>381</v>
      </c>
      <c r="B11" s="64">
        <v>571.7</v>
      </c>
      <c r="C11" s="240">
        <v>655.5</v>
      </c>
      <c r="D11" s="240">
        <v>1227.2</v>
      </c>
      <c r="E11" s="64">
        <v>2454.4</v>
      </c>
      <c r="F11" s="63"/>
      <c r="G11" s="232">
        <v>15.37840565085773</v>
      </c>
      <c r="H11" s="232">
        <v>21.11973392461197</v>
      </c>
      <c r="I11" s="232">
        <v>18.375614931995756</v>
      </c>
      <c r="J11" s="67"/>
      <c r="K11" s="221">
        <v>13.086768016453155</v>
      </c>
      <c r="L11" s="62"/>
      <c r="M11" s="237">
        <v>9.703947368421062</v>
      </c>
      <c r="N11" s="232">
        <v>18.663101604278065</v>
      </c>
      <c r="O11" s="232">
        <v>53.41427640156453</v>
      </c>
      <c r="Q11" s="100"/>
    </row>
    <row r="12" spans="1:17" ht="12.75">
      <c r="A12" s="243" t="s">
        <v>382</v>
      </c>
      <c r="B12" s="64">
        <v>655.5</v>
      </c>
      <c r="C12" s="240">
        <v>716.5</v>
      </c>
      <c r="D12" s="240">
        <v>1372</v>
      </c>
      <c r="E12" s="64">
        <v>2744.1</v>
      </c>
      <c r="F12" s="63"/>
      <c r="G12" s="232">
        <v>14.658037432219695</v>
      </c>
      <c r="H12" s="232">
        <v>9.305873379099916</v>
      </c>
      <c r="I12" s="232">
        <v>11.79921773142112</v>
      </c>
      <c r="J12" s="67"/>
      <c r="K12" s="221">
        <v>12.368605970677024</v>
      </c>
      <c r="L12" s="62"/>
      <c r="M12" s="237">
        <v>9.295352323838092</v>
      </c>
      <c r="N12" s="232">
        <v>17.530419107706162</v>
      </c>
      <c r="O12" s="232">
        <v>52.22303206997084</v>
      </c>
      <c r="Q12" s="100"/>
    </row>
    <row r="13" spans="1:17" ht="12.75">
      <c r="A13" s="243" t="s">
        <v>383</v>
      </c>
      <c r="B13" s="64">
        <v>800.4</v>
      </c>
      <c r="C13" s="240">
        <v>876.6</v>
      </c>
      <c r="D13" s="240">
        <v>1676.9</v>
      </c>
      <c r="E13" s="64">
        <v>3353.9</v>
      </c>
      <c r="F13" s="63"/>
      <c r="G13" s="232">
        <v>22.10526315789474</v>
      </c>
      <c r="H13" s="232">
        <v>22.34473133286812</v>
      </c>
      <c r="I13" s="232">
        <v>22.22303206997085</v>
      </c>
      <c r="J13" s="67"/>
      <c r="K13" s="221">
        <v>12.680334625652137</v>
      </c>
      <c r="L13" s="62"/>
      <c r="M13" s="237">
        <v>9.053497942386812</v>
      </c>
      <c r="N13" s="232">
        <v>7.09355828220859</v>
      </c>
      <c r="O13" s="232">
        <v>52.27503130777029</v>
      </c>
      <c r="Q13" s="100"/>
    </row>
    <row r="14" spans="1:17" ht="12.75">
      <c r="A14" s="243" t="s">
        <v>384</v>
      </c>
      <c r="B14" s="64">
        <v>975.7</v>
      </c>
      <c r="C14" s="240">
        <v>990.9</v>
      </c>
      <c r="D14" s="240">
        <v>1966.6</v>
      </c>
      <c r="E14" s="64">
        <v>3933.2</v>
      </c>
      <c r="F14" s="63"/>
      <c r="G14" s="232">
        <v>21.901549225387317</v>
      </c>
      <c r="H14" s="232">
        <v>13.039014373716618</v>
      </c>
      <c r="I14" s="232">
        <v>17.275925815492865</v>
      </c>
      <c r="J14" s="67"/>
      <c r="K14" s="221">
        <v>9.944265671820043</v>
      </c>
      <c r="L14" s="62"/>
      <c r="M14" s="237">
        <v>10.81761006289308</v>
      </c>
      <c r="N14" s="232">
        <v>20.30075187969924</v>
      </c>
      <c r="O14" s="232">
        <v>50.38645377809418</v>
      </c>
      <c r="Q14" s="100"/>
    </row>
    <row r="15" spans="1:17" ht="12.75">
      <c r="A15" s="243" t="s">
        <v>385</v>
      </c>
      <c r="B15" s="64">
        <v>1128.1</v>
      </c>
      <c r="C15" s="240">
        <v>1097.6</v>
      </c>
      <c r="D15" s="240">
        <v>2225.8</v>
      </c>
      <c r="E15" s="64">
        <v>4451.5</v>
      </c>
      <c r="F15" s="63"/>
      <c r="G15" s="232">
        <v>15.619555191144796</v>
      </c>
      <c r="H15" s="232">
        <v>10.767988697143993</v>
      </c>
      <c r="I15" s="232">
        <v>13.180107800264441</v>
      </c>
      <c r="J15" s="67"/>
      <c r="K15" s="221">
        <v>14.980178955714116</v>
      </c>
      <c r="L15" s="62"/>
      <c r="M15" s="237">
        <v>13.50737797956867</v>
      </c>
      <c r="N15" s="232">
        <v>3.988095238095246</v>
      </c>
      <c r="O15" s="232">
        <v>49.31260670320783</v>
      </c>
      <c r="Q15" s="100"/>
    </row>
    <row r="16" spans="1:17" ht="12.75">
      <c r="A16" s="243" t="s">
        <v>386</v>
      </c>
      <c r="B16" s="64">
        <v>1295.8</v>
      </c>
      <c r="C16" s="240">
        <v>1295.8</v>
      </c>
      <c r="D16" s="240">
        <v>2591.6</v>
      </c>
      <c r="E16" s="64">
        <v>5183.3</v>
      </c>
      <c r="F16" s="63"/>
      <c r="G16" s="232">
        <v>14.865703395089103</v>
      </c>
      <c r="H16" s="232">
        <v>18.05758017492711</v>
      </c>
      <c r="I16" s="232">
        <v>16.434540389972142</v>
      </c>
      <c r="J16" s="67"/>
      <c r="K16" s="221">
        <v>18.862814477305783</v>
      </c>
      <c r="L16" s="62"/>
      <c r="M16" s="237">
        <v>13.4</v>
      </c>
      <c r="N16" s="232">
        <v>19.66227819118489</v>
      </c>
      <c r="O16" s="232">
        <v>50</v>
      </c>
      <c r="Q16" s="100"/>
    </row>
    <row r="17" spans="1:17" ht="12.75">
      <c r="A17" s="243" t="s">
        <v>387</v>
      </c>
      <c r="B17" s="64">
        <v>1539.7</v>
      </c>
      <c r="C17" s="240">
        <v>2119</v>
      </c>
      <c r="D17" s="240">
        <v>3658.8</v>
      </c>
      <c r="E17" s="64">
        <v>6768.7</v>
      </c>
      <c r="F17" s="63"/>
      <c r="G17" s="232">
        <v>18.822349127951842</v>
      </c>
      <c r="H17" s="232">
        <v>63.52832227195555</v>
      </c>
      <c r="I17" s="232">
        <v>41.179194320111144</v>
      </c>
      <c r="J17" s="67"/>
      <c r="K17" s="221">
        <v>16.770317226910436</v>
      </c>
      <c r="L17" s="62"/>
      <c r="M17" s="237">
        <v>11.816578483245133</v>
      </c>
      <c r="N17" s="232">
        <v>13.322171729251364</v>
      </c>
      <c r="O17" s="232">
        <v>57.91516344156554</v>
      </c>
      <c r="Q17" s="100"/>
    </row>
    <row r="18" spans="1:17" ht="12.75">
      <c r="A18" s="243" t="s">
        <v>388</v>
      </c>
      <c r="B18" s="64">
        <v>1722.7</v>
      </c>
      <c r="C18" s="240">
        <v>2317.2</v>
      </c>
      <c r="D18" s="240">
        <v>4039.9</v>
      </c>
      <c r="E18" s="64">
        <v>7470</v>
      </c>
      <c r="F18" s="63"/>
      <c r="G18" s="232">
        <v>11.885432227057224</v>
      </c>
      <c r="H18" s="232">
        <v>9.353468617272288</v>
      </c>
      <c r="I18" s="232">
        <v>10.415983382529781</v>
      </c>
      <c r="J18" s="67"/>
      <c r="K18" s="221">
        <v>11.15964885347029</v>
      </c>
      <c r="L18" s="62"/>
      <c r="M18" s="237">
        <v>9.621451104100952</v>
      </c>
      <c r="N18" s="232">
        <v>11.69269734065006</v>
      </c>
      <c r="O18" s="232">
        <v>57.3578553924602</v>
      </c>
      <c r="Q18" s="100"/>
    </row>
    <row r="19" spans="1:17" ht="12.75">
      <c r="A19" s="243" t="s">
        <v>389</v>
      </c>
      <c r="B19" s="64">
        <v>1823.3</v>
      </c>
      <c r="C19" s="240">
        <v>2452.9</v>
      </c>
      <c r="D19" s="240">
        <v>4276.2</v>
      </c>
      <c r="E19" s="64">
        <v>7832.8</v>
      </c>
      <c r="F19" s="63"/>
      <c r="G19" s="232">
        <v>5.839670285017706</v>
      </c>
      <c r="H19" s="232">
        <v>5.85620576557917</v>
      </c>
      <c r="I19" s="232">
        <v>5.849154682046587</v>
      </c>
      <c r="J19" s="67"/>
      <c r="K19" s="221">
        <v>7.765937093441494</v>
      </c>
      <c r="L19" s="62"/>
      <c r="M19" s="237">
        <v>7.41007194244605</v>
      </c>
      <c r="N19" s="232">
        <v>5.876795162509452</v>
      </c>
      <c r="O19" s="232">
        <v>57.36167625461859</v>
      </c>
      <c r="Q19" s="100"/>
    </row>
    <row r="20" spans="1:17" ht="12.75">
      <c r="A20" s="243" t="s">
        <v>390</v>
      </c>
      <c r="B20" s="64">
        <v>1927</v>
      </c>
      <c r="C20" s="240">
        <v>2591.6</v>
      </c>
      <c r="D20" s="240">
        <v>4518.6</v>
      </c>
      <c r="E20" s="64">
        <v>8212.4</v>
      </c>
      <c r="F20" s="63"/>
      <c r="G20" s="232">
        <v>5.687489716448191</v>
      </c>
      <c r="H20" s="232">
        <v>5.6545313710302025</v>
      </c>
      <c r="I20" s="232">
        <v>5.668584257050657</v>
      </c>
      <c r="J20" s="67"/>
      <c r="K20" s="221">
        <v>6.097093230322433</v>
      </c>
      <c r="L20" s="62"/>
      <c r="M20" s="237">
        <v>5.827193569993283</v>
      </c>
      <c r="N20" s="232">
        <v>5.675530965554176</v>
      </c>
      <c r="O20" s="232">
        <v>57.35404771389368</v>
      </c>
      <c r="Q20" s="100"/>
    </row>
    <row r="21" spans="1:17" ht="12.75">
      <c r="A21" s="243" t="s">
        <v>391</v>
      </c>
      <c r="B21" s="64">
        <v>2006.2</v>
      </c>
      <c r="C21" s="240">
        <v>2699.9</v>
      </c>
      <c r="D21" s="240">
        <v>4706.1</v>
      </c>
      <c r="E21" s="64">
        <v>8528</v>
      </c>
      <c r="F21" s="63"/>
      <c r="G21" s="232">
        <v>4.110015568240799</v>
      </c>
      <c r="H21" s="232">
        <v>4.17888563049853</v>
      </c>
      <c r="I21" s="232">
        <v>4.149515336608678</v>
      </c>
      <c r="J21" s="67"/>
      <c r="K21" s="221">
        <v>2.678571428571441</v>
      </c>
      <c r="L21" s="62"/>
      <c r="M21" s="237">
        <v>2.658227848101258</v>
      </c>
      <c r="N21" s="232">
        <v>4.137814558351627</v>
      </c>
      <c r="O21" s="232">
        <v>57.37022162724974</v>
      </c>
      <c r="Q21" s="100"/>
    </row>
    <row r="22" spans="1:17" ht="12.75">
      <c r="A22" s="243" t="s">
        <v>392</v>
      </c>
      <c r="B22" s="64">
        <v>2053.5</v>
      </c>
      <c r="C22" s="240">
        <v>2762.4</v>
      </c>
      <c r="D22" s="240">
        <v>4815.9</v>
      </c>
      <c r="E22" s="64">
        <v>8639.3</v>
      </c>
      <c r="F22" s="63"/>
      <c r="G22" s="232">
        <v>2.357691157412023</v>
      </c>
      <c r="H22" s="232">
        <v>2.31490055187229</v>
      </c>
      <c r="I22" s="232">
        <v>2.333142092178231</v>
      </c>
      <c r="J22" s="67"/>
      <c r="K22" s="221">
        <v>3.146584804297764</v>
      </c>
      <c r="L22" s="62"/>
      <c r="M22" s="237">
        <v>3.1442663378545177</v>
      </c>
      <c r="N22" s="232">
        <v>2.30295167045087</v>
      </c>
      <c r="O22" s="232">
        <v>57.359995016507824</v>
      </c>
      <c r="Q22" s="100"/>
    </row>
    <row r="23" spans="1:17" ht="12.75">
      <c r="A23" s="243" t="s">
        <v>393</v>
      </c>
      <c r="B23" s="64">
        <v>2126.7</v>
      </c>
      <c r="C23" s="240">
        <v>2863</v>
      </c>
      <c r="D23" s="240">
        <v>4989.7</v>
      </c>
      <c r="E23" s="64">
        <v>8953.3</v>
      </c>
      <c r="F23" s="63"/>
      <c r="G23" s="232">
        <v>3.56464572680788</v>
      </c>
      <c r="H23" s="232">
        <v>3.641760787720827</v>
      </c>
      <c r="I23" s="232">
        <v>3.6088789219045347</v>
      </c>
      <c r="J23" s="67"/>
      <c r="K23" s="221">
        <v>2.079396100403379</v>
      </c>
      <c r="L23" s="62"/>
      <c r="M23" s="237">
        <v>2.689778840406465</v>
      </c>
      <c r="N23" s="232">
        <v>3.6303107165504223</v>
      </c>
      <c r="O23" s="232">
        <v>57.37819909012566</v>
      </c>
      <c r="Q23" s="100"/>
    </row>
    <row r="24" spans="1:17" ht="12.75">
      <c r="A24" s="243" t="s">
        <v>394</v>
      </c>
      <c r="B24" s="64">
        <v>2181.5</v>
      </c>
      <c r="C24" s="240">
        <v>2937.7</v>
      </c>
      <c r="D24" s="240">
        <v>5119.2</v>
      </c>
      <c r="E24" s="64">
        <v>9186.6</v>
      </c>
      <c r="F24" s="63"/>
      <c r="G24" s="232">
        <v>2.576762119716003</v>
      </c>
      <c r="H24" s="232">
        <v>2.609151239958085</v>
      </c>
      <c r="I24" s="232">
        <v>2.595346413612032</v>
      </c>
      <c r="J24" s="67"/>
      <c r="K24" s="221">
        <v>2.891891891891886</v>
      </c>
      <c r="L24" s="62"/>
      <c r="M24" s="237">
        <v>3.608847497089629</v>
      </c>
      <c r="N24" s="232">
        <v>2.615878843506203</v>
      </c>
      <c r="O24" s="232">
        <v>57.38591967494921</v>
      </c>
      <c r="Q24" s="100"/>
    </row>
    <row r="25" spans="1:17" ht="12.75">
      <c r="A25" s="243" t="s">
        <v>395</v>
      </c>
      <c r="B25" s="64">
        <v>2256.2</v>
      </c>
      <c r="C25" s="240">
        <v>3036.8</v>
      </c>
      <c r="D25" s="240">
        <v>5293</v>
      </c>
      <c r="E25" s="64">
        <v>9497.6</v>
      </c>
      <c r="F25" s="63"/>
      <c r="G25" s="232">
        <v>3.424249369699739</v>
      </c>
      <c r="H25" s="232">
        <v>3.3733873438404283</v>
      </c>
      <c r="I25" s="232">
        <v>3.3950617283950546</v>
      </c>
      <c r="J25" s="67"/>
      <c r="K25" s="221">
        <v>4.2753144153628675</v>
      </c>
      <c r="L25" s="62"/>
      <c r="M25" s="237">
        <v>3.370786516853941</v>
      </c>
      <c r="N25" s="232">
        <v>3.369111508646383</v>
      </c>
      <c r="O25" s="232">
        <v>57.37389004345362</v>
      </c>
      <c r="Q25" s="100"/>
    </row>
    <row r="26" spans="1:17" ht="12.75">
      <c r="A26" s="244" t="s">
        <v>396</v>
      </c>
      <c r="B26" s="222">
        <v>2324.1</v>
      </c>
      <c r="C26" s="241">
        <v>3129</v>
      </c>
      <c r="D26" s="241">
        <v>5453.1</v>
      </c>
      <c r="E26" s="222">
        <v>9784.2</v>
      </c>
      <c r="F26" s="224"/>
      <c r="G26" s="233">
        <v>3.009484974736276</v>
      </c>
      <c r="H26" s="233">
        <v>3.036090621707044</v>
      </c>
      <c r="I26" s="233">
        <v>3.024749669374649</v>
      </c>
      <c r="J26" s="225"/>
      <c r="K26" s="226">
        <v>5.323464468033374</v>
      </c>
      <c r="L26" s="223"/>
      <c r="M26" s="238">
        <v>3.20652173913043</v>
      </c>
      <c r="N26" s="233">
        <v>3.0141332564176615</v>
      </c>
      <c r="O26" s="233">
        <v>57.38020575452495</v>
      </c>
      <c r="Q26" s="100"/>
    </row>
    <row r="27" spans="1:16" ht="17.25" customHeight="1">
      <c r="A27" s="26"/>
      <c r="B27" s="94"/>
      <c r="C27" s="94"/>
      <c r="D27" s="94"/>
      <c r="E27" s="220"/>
      <c r="F27" s="101"/>
      <c r="G27" s="102"/>
      <c r="H27" s="102"/>
      <c r="I27" s="102"/>
      <c r="J27" s="102"/>
      <c r="K27" s="102"/>
      <c r="L27" s="102"/>
      <c r="M27" s="94"/>
      <c r="N27" s="94"/>
      <c r="O27" s="94"/>
      <c r="P27" s="94"/>
    </row>
    <row r="28" spans="1:16" ht="49.5" customHeight="1">
      <c r="A28" s="557" t="s">
        <v>397</v>
      </c>
      <c r="B28" s="557"/>
      <c r="C28" s="557"/>
      <c r="D28" s="557"/>
      <c r="E28" s="557"/>
      <c r="F28" s="557"/>
      <c r="G28" s="557"/>
      <c r="H28" s="557"/>
      <c r="I28" s="557"/>
      <c r="J28" s="557"/>
      <c r="K28" s="557"/>
      <c r="L28" s="557"/>
      <c r="M28" s="557"/>
      <c r="N28" s="557"/>
      <c r="O28" s="557"/>
      <c r="P28" s="94"/>
    </row>
    <row r="29" spans="1:17" ht="12.75" customHeight="1">
      <c r="A29" s="61"/>
      <c r="B29" s="61"/>
      <c r="C29" s="61"/>
      <c r="D29" s="61"/>
      <c r="E29" s="61"/>
      <c r="F29" s="61"/>
      <c r="G29" s="62"/>
      <c r="H29" s="62"/>
      <c r="I29" s="62"/>
      <c r="J29" s="62"/>
      <c r="K29" s="62"/>
      <c r="L29" s="62"/>
      <c r="M29" s="61"/>
      <c r="N29" s="61"/>
      <c r="O29" s="61"/>
      <c r="P29" s="96"/>
      <c r="Q29" s="96"/>
    </row>
    <row r="30" spans="1:17" ht="27" customHeight="1">
      <c r="A30" s="558" t="s">
        <v>363</v>
      </c>
      <c r="B30" s="560" t="s">
        <v>364</v>
      </c>
      <c r="C30" s="561"/>
      <c r="D30" s="561"/>
      <c r="E30" s="561"/>
      <c r="F30" s="562"/>
      <c r="G30" s="571" t="s">
        <v>365</v>
      </c>
      <c r="H30" s="563"/>
      <c r="I30" s="563"/>
      <c r="J30" s="563"/>
      <c r="K30" s="563"/>
      <c r="L30" s="563"/>
      <c r="M30" s="563"/>
      <c r="N30" s="563"/>
      <c r="O30" s="565" t="s">
        <v>366</v>
      </c>
      <c r="P30" s="97"/>
      <c r="Q30" s="97"/>
    </row>
    <row r="31" spans="1:17" s="98" customFormat="1" ht="73.5" customHeight="1">
      <c r="A31" s="559"/>
      <c r="B31" s="245" t="s">
        <v>367</v>
      </c>
      <c r="C31" s="245" t="s">
        <v>368</v>
      </c>
      <c r="D31" s="245" t="s">
        <v>369</v>
      </c>
      <c r="E31" s="246" t="s">
        <v>370</v>
      </c>
      <c r="F31" s="247" t="s">
        <v>398</v>
      </c>
      <c r="G31" s="245" t="s">
        <v>371</v>
      </c>
      <c r="H31" s="248" t="s">
        <v>368</v>
      </c>
      <c r="I31" s="570" t="s">
        <v>372</v>
      </c>
      <c r="J31" s="570"/>
      <c r="K31" s="570" t="s">
        <v>399</v>
      </c>
      <c r="L31" s="570"/>
      <c r="M31" s="245" t="s">
        <v>454</v>
      </c>
      <c r="N31" s="227" t="s">
        <v>374</v>
      </c>
      <c r="O31" s="574"/>
      <c r="P31" s="97"/>
      <c r="Q31" s="97"/>
    </row>
    <row r="32" spans="1:17" ht="12.75">
      <c r="A32" s="242" t="s">
        <v>400</v>
      </c>
      <c r="B32" s="239">
        <v>2366</v>
      </c>
      <c r="C32" s="239">
        <v>3186.2</v>
      </c>
      <c r="D32" s="239">
        <v>5552.2</v>
      </c>
      <c r="E32" s="239">
        <v>9961</v>
      </c>
      <c r="F32" s="249">
        <v>10097.4</v>
      </c>
      <c r="G32" s="249">
        <v>1.8028484144400059</v>
      </c>
      <c r="H32" s="249">
        <v>1.828060083093641</v>
      </c>
      <c r="I32" s="249">
        <v>1.817314921787605</v>
      </c>
      <c r="J32" s="249"/>
      <c r="K32" s="249">
        <v>3.0167251559714803</v>
      </c>
      <c r="L32" s="249"/>
      <c r="M32" s="249">
        <v>2.369668246445489</v>
      </c>
      <c r="N32" s="249">
        <v>1.8059638807223832</v>
      </c>
      <c r="O32" s="249">
        <v>57.3862613018263</v>
      </c>
      <c r="Q32" s="100"/>
    </row>
    <row r="33" spans="1:17" ht="12.75">
      <c r="A33" s="243" t="s">
        <v>401</v>
      </c>
      <c r="B33" s="240">
        <v>2440.7</v>
      </c>
      <c r="C33" s="240">
        <v>3286.8</v>
      </c>
      <c r="D33" s="240">
        <v>5727.5</v>
      </c>
      <c r="E33" s="240">
        <v>10275.1</v>
      </c>
      <c r="F33" s="232">
        <v>10530.2</v>
      </c>
      <c r="G33" s="232">
        <v>3.1572273879966195</v>
      </c>
      <c r="H33" s="232">
        <v>3.157366141485163</v>
      </c>
      <c r="I33" s="232">
        <v>3.157307013436128</v>
      </c>
      <c r="J33" s="232"/>
      <c r="K33" s="232">
        <v>1.2928679709717346</v>
      </c>
      <c r="L33" s="232"/>
      <c r="M33" s="232">
        <v>2.0856201975850697</v>
      </c>
      <c r="N33" s="232">
        <v>3.121562156215618</v>
      </c>
      <c r="O33" s="232">
        <v>57.38629419467481</v>
      </c>
      <c r="Q33" s="100"/>
    </row>
    <row r="34" spans="1:17" ht="12.75">
      <c r="A34" s="243" t="s">
        <v>402</v>
      </c>
      <c r="B34" s="240">
        <v>2489.5</v>
      </c>
      <c r="C34" s="240">
        <v>3352.4</v>
      </c>
      <c r="D34" s="240">
        <v>5841.8</v>
      </c>
      <c r="E34" s="240">
        <v>10480.9</v>
      </c>
      <c r="F34" s="232">
        <v>10768.3</v>
      </c>
      <c r="G34" s="232">
        <v>1.999426394067294</v>
      </c>
      <c r="H34" s="232">
        <v>1.9958622368260848</v>
      </c>
      <c r="I34" s="232">
        <v>1.9956350938454825</v>
      </c>
      <c r="J34" s="232"/>
      <c r="K34" s="232">
        <v>0.9653649294100302</v>
      </c>
      <c r="L34" s="232"/>
      <c r="M34" s="232">
        <v>1.6129032258064502</v>
      </c>
      <c r="N34" s="232">
        <v>2.0002667022269716</v>
      </c>
      <c r="O34" s="232">
        <v>57.38642199322127</v>
      </c>
      <c r="Q34" s="100"/>
    </row>
    <row r="35" spans="1:17" ht="12.75">
      <c r="A35" s="243" t="s">
        <v>403</v>
      </c>
      <c r="B35" s="240">
        <v>2519.5</v>
      </c>
      <c r="C35" s="240">
        <v>3392.9</v>
      </c>
      <c r="D35" s="240">
        <v>5912.4</v>
      </c>
      <c r="E35" s="240">
        <v>10606.8</v>
      </c>
      <c r="F35" s="232">
        <v>10994</v>
      </c>
      <c r="G35" s="232">
        <v>1.2050612572805708</v>
      </c>
      <c r="H35" s="232">
        <v>1.2080897267629176</v>
      </c>
      <c r="I35" s="232">
        <v>1.2085316169673677</v>
      </c>
      <c r="J35" s="232"/>
      <c r="K35" s="232">
        <v>2.789953094937833</v>
      </c>
      <c r="L35" s="232"/>
      <c r="M35" s="232">
        <v>1.7989417989418</v>
      </c>
      <c r="N35" s="232">
        <v>1.2027716041312697</v>
      </c>
      <c r="O35" s="232">
        <v>57.38617143630337</v>
      </c>
      <c r="Q35" s="100"/>
    </row>
    <row r="36" spans="1:17" ht="12.75">
      <c r="A36" s="243" t="s">
        <v>404</v>
      </c>
      <c r="B36" s="240">
        <v>2582.9</v>
      </c>
      <c r="C36" s="240">
        <v>3622.8</v>
      </c>
      <c r="D36" s="240">
        <v>6205.7</v>
      </c>
      <c r="E36" s="240">
        <v>11133</v>
      </c>
      <c r="F36" s="232">
        <v>11433</v>
      </c>
      <c r="G36" s="232">
        <v>2.5163722960904966</v>
      </c>
      <c r="H36" s="232">
        <v>6.775914409502204</v>
      </c>
      <c r="I36" s="232">
        <v>4.960760435694467</v>
      </c>
      <c r="J36" s="232"/>
      <c r="K36" s="232">
        <v>1.9193857965450896</v>
      </c>
      <c r="L36" s="232"/>
      <c r="M36" s="232">
        <v>1.9750519750519668</v>
      </c>
      <c r="N36" s="232">
        <v>2.519054385738273</v>
      </c>
      <c r="O36" s="232">
        <v>58.37858742768746</v>
      </c>
      <c r="Q36" s="100"/>
    </row>
    <row r="37" spans="1:17" ht="12.75">
      <c r="A37" s="243" t="s">
        <v>405</v>
      </c>
      <c r="B37" s="240">
        <v>2614</v>
      </c>
      <c r="C37" s="240">
        <v>3666.4</v>
      </c>
      <c r="D37" s="240">
        <v>6280.4</v>
      </c>
      <c r="E37" s="240">
        <v>11266.9</v>
      </c>
      <c r="F37" s="232">
        <v>11720.5</v>
      </c>
      <c r="G37" s="232">
        <v>1.2040729412675644</v>
      </c>
      <c r="H37" s="232">
        <v>1.2034890140222965</v>
      </c>
      <c r="I37" s="232">
        <v>1.203732052790163</v>
      </c>
      <c r="J37" s="232"/>
      <c r="K37" s="232">
        <v>3.3646773220863984</v>
      </c>
      <c r="L37" s="232"/>
      <c r="M37" s="232">
        <v>1.2232415902140747</v>
      </c>
      <c r="N37" s="232">
        <v>1.197076612903225</v>
      </c>
      <c r="O37" s="232">
        <v>58.37844723266035</v>
      </c>
      <c r="Q37" s="100"/>
    </row>
    <row r="38" spans="1:17" ht="12.75">
      <c r="A38" s="243" t="s">
        <v>406</v>
      </c>
      <c r="B38" s="240">
        <v>2642.9</v>
      </c>
      <c r="C38" s="240">
        <v>3706.8</v>
      </c>
      <c r="D38" s="240">
        <v>6349.7</v>
      </c>
      <c r="E38" s="240">
        <v>11391</v>
      </c>
      <c r="F38" s="232">
        <v>12190.4</v>
      </c>
      <c r="G38" s="232">
        <v>1.1055853098699275</v>
      </c>
      <c r="H38" s="232">
        <v>1.1018983198778143</v>
      </c>
      <c r="I38" s="232">
        <v>1.1034329023628997</v>
      </c>
      <c r="J38" s="232"/>
      <c r="K38" s="232">
        <v>3.7844676306947393</v>
      </c>
      <c r="L38" s="232"/>
      <c r="M38" s="232">
        <v>0.7049345417925457</v>
      </c>
      <c r="N38" s="232">
        <v>1.0957539534304672</v>
      </c>
      <c r="O38" s="232">
        <f aca="true" t="shared" si="0" ref="O38:O46">C38/D38*100</f>
        <v>58.37756114462101</v>
      </c>
      <c r="Q38" s="100"/>
    </row>
    <row r="39" spans="1:17" ht="12.75">
      <c r="A39" s="243" t="s">
        <v>407</v>
      </c>
      <c r="B39" s="240">
        <v>2674.7</v>
      </c>
      <c r="C39" s="240">
        <v>3802.1</v>
      </c>
      <c r="D39" s="240">
        <v>6476.8</v>
      </c>
      <c r="E39" s="240">
        <v>11618.9</v>
      </c>
      <c r="F39" s="232">
        <v>12434.7</v>
      </c>
      <c r="G39" s="232">
        <v>1.2032237315070526</v>
      </c>
      <c r="H39" s="232">
        <v>2.570950685227147</v>
      </c>
      <c r="I39" s="232">
        <v>2.0016693702064714</v>
      </c>
      <c r="J39" s="232"/>
      <c r="K39" s="232">
        <v>1.2548262548262448</v>
      </c>
      <c r="L39" s="232"/>
      <c r="M39" s="232">
        <v>0.49999999999998934</v>
      </c>
      <c r="N39" s="232">
        <v>1.1947284148294157</v>
      </c>
      <c r="O39" s="232">
        <f t="shared" si="0"/>
        <v>58.70337203557312</v>
      </c>
      <c r="Q39" s="100"/>
    </row>
    <row r="40" spans="1:17" ht="12.75">
      <c r="A40" s="250" t="s">
        <v>408</v>
      </c>
      <c r="B40" s="240">
        <v>2688.1</v>
      </c>
      <c r="C40" s="240">
        <v>3853.5</v>
      </c>
      <c r="D40" s="240">
        <v>6541.6</v>
      </c>
      <c r="E40" s="240">
        <v>11735.1</v>
      </c>
      <c r="F40" s="232">
        <v>12589.2</v>
      </c>
      <c r="G40" s="232">
        <v>0.5009907653194867</v>
      </c>
      <c r="H40" s="232">
        <v>1.35188448488994</v>
      </c>
      <c r="I40" s="232">
        <v>1.0004940711462407</v>
      </c>
      <c r="J40" s="232"/>
      <c r="K40" s="232">
        <v>3.2411820781696994</v>
      </c>
      <c r="L40" s="232"/>
      <c r="M40" s="232">
        <v>1.6909814323607275</v>
      </c>
      <c r="N40" s="232">
        <v>0.5</v>
      </c>
      <c r="O40" s="232">
        <f t="shared" si="0"/>
        <v>58.90760670172435</v>
      </c>
      <c r="Q40" s="100"/>
    </row>
    <row r="41" spans="1:17" ht="12.75">
      <c r="A41" s="250" t="s">
        <v>409</v>
      </c>
      <c r="B41" s="240">
        <v>2747.3</v>
      </c>
      <c r="C41" s="240">
        <v>3938.2</v>
      </c>
      <c r="D41" s="240">
        <v>6685.5</v>
      </c>
      <c r="E41" s="240">
        <v>11993.2</v>
      </c>
      <c r="F41" s="232">
        <v>12991.2</v>
      </c>
      <c r="G41" s="232">
        <v>2.202299021613796</v>
      </c>
      <c r="H41" s="232">
        <v>2.198001816530426</v>
      </c>
      <c r="I41" s="232">
        <v>2.199767640944117</v>
      </c>
      <c r="J41" s="232"/>
      <c r="K41" s="232">
        <v>4.062788550323177</v>
      </c>
      <c r="L41" s="232"/>
      <c r="M41" s="232">
        <v>1.6302575806977693</v>
      </c>
      <c r="N41" s="232">
        <v>2.2</v>
      </c>
      <c r="O41" s="232">
        <f t="shared" si="0"/>
        <v>58.90658888639593</v>
      </c>
      <c r="Q41" s="100"/>
    </row>
    <row r="42" spans="1:17" ht="12.75">
      <c r="A42" s="250" t="s">
        <v>410</v>
      </c>
      <c r="B42" s="240">
        <v>2807.7</v>
      </c>
      <c r="C42" s="240">
        <v>4024.9</v>
      </c>
      <c r="D42" s="240">
        <v>6832.6</v>
      </c>
      <c r="E42" s="240">
        <v>12257</v>
      </c>
      <c r="F42" s="243">
        <v>13516.8</v>
      </c>
      <c r="G42" s="232">
        <v>2.1985221854184056</v>
      </c>
      <c r="H42" s="232">
        <v>2.2015133817480104</v>
      </c>
      <c r="I42" s="232">
        <v>2.2002841971430653</v>
      </c>
      <c r="J42" s="251"/>
      <c r="K42" s="232">
        <v>2.3957409050576692</v>
      </c>
      <c r="L42" s="251"/>
      <c r="M42" s="232">
        <v>1.9169072826435762</v>
      </c>
      <c r="N42" s="243">
        <v>2.2</v>
      </c>
      <c r="O42" s="232">
        <f t="shared" si="0"/>
        <v>58.90729736849808</v>
      </c>
      <c r="Q42" s="100"/>
    </row>
    <row r="43" spans="1:17" ht="12.75">
      <c r="A43" s="250" t="s">
        <v>411</v>
      </c>
      <c r="B43" s="240">
        <v>2849.8</v>
      </c>
      <c r="C43" s="240">
        <v>4085.2</v>
      </c>
      <c r="D43" s="240">
        <v>6935.1</v>
      </c>
      <c r="E43" s="240">
        <v>12441</v>
      </c>
      <c r="F43" s="243">
        <v>13851.2</v>
      </c>
      <c r="G43" s="232">
        <f aca="true" t="shared" si="1" ref="G43:I46">(B43-B42)/B42*100</f>
        <v>1.4994479467179673</v>
      </c>
      <c r="H43" s="232">
        <f t="shared" si="1"/>
        <v>1.4981738676737242</v>
      </c>
      <c r="I43" s="232">
        <f t="shared" si="1"/>
        <v>1.5001609928870414</v>
      </c>
      <c r="J43" s="251"/>
      <c r="K43" s="232">
        <v>1.5597920277296378</v>
      </c>
      <c r="L43" s="251"/>
      <c r="M43" s="232">
        <v>2.109073738884115</v>
      </c>
      <c r="N43" s="243">
        <v>1.5</v>
      </c>
      <c r="O43" s="232">
        <f t="shared" si="0"/>
        <v>58.90614410751106</v>
      </c>
      <c r="Q43" s="100"/>
    </row>
    <row r="44" spans="1:17" ht="12.75">
      <c r="A44" s="250" t="s">
        <v>412</v>
      </c>
      <c r="B44" s="240">
        <v>2898.3</v>
      </c>
      <c r="C44" s="240">
        <v>4154.7</v>
      </c>
      <c r="D44" s="240">
        <v>7052.97</v>
      </c>
      <c r="E44" s="240">
        <v>12652.4</v>
      </c>
      <c r="F44" s="243">
        <f>7.19*2028</f>
        <v>14581.320000000002</v>
      </c>
      <c r="G44" s="232">
        <f t="shared" si="1"/>
        <v>1.7018738157063653</v>
      </c>
      <c r="H44" s="232">
        <f t="shared" si="1"/>
        <v>1.701263096054049</v>
      </c>
      <c r="I44" s="232">
        <f t="shared" si="1"/>
        <v>1.6996150019466176</v>
      </c>
      <c r="J44" s="251"/>
      <c r="K44" s="232">
        <v>2.1331058020477847</v>
      </c>
      <c r="L44" s="251"/>
      <c r="M44" s="232">
        <v>2.134874759152283</v>
      </c>
      <c r="N44" s="243">
        <v>1.7</v>
      </c>
      <c r="O44" s="232">
        <f t="shared" si="0"/>
        <v>58.9070987116066</v>
      </c>
      <c r="Q44" s="100"/>
    </row>
    <row r="45" spans="1:17" ht="12.75">
      <c r="A45" s="250" t="s">
        <v>413</v>
      </c>
      <c r="B45" s="240">
        <v>2956.25</v>
      </c>
      <c r="C45" s="240">
        <v>4237.76</v>
      </c>
      <c r="D45" s="240">
        <v>7194</v>
      </c>
      <c r="E45" s="240">
        <v>12905.4</v>
      </c>
      <c r="F45" s="243">
        <f>7.61*2028</f>
        <v>15433.08</v>
      </c>
      <c r="G45" s="232">
        <f t="shared" si="1"/>
        <v>1.999447952247863</v>
      </c>
      <c r="H45" s="232">
        <f t="shared" si="1"/>
        <v>1.9991816496979422</v>
      </c>
      <c r="I45" s="232">
        <f t="shared" si="1"/>
        <v>1.9995831543307252</v>
      </c>
      <c r="J45" s="251"/>
      <c r="K45" s="232">
        <v>1.6943035267117323</v>
      </c>
      <c r="L45" s="251"/>
      <c r="M45" s="232">
        <v>1.8</v>
      </c>
      <c r="N45" s="232">
        <v>2</v>
      </c>
      <c r="O45" s="232">
        <f t="shared" si="0"/>
        <v>58.906866833472336</v>
      </c>
      <c r="Q45" s="100"/>
    </row>
    <row r="46" spans="1:17" ht="12.75">
      <c r="A46" s="252" t="s">
        <v>414</v>
      </c>
      <c r="B46" s="241">
        <v>3009.45</v>
      </c>
      <c r="C46" s="241">
        <v>4314.03</v>
      </c>
      <c r="D46" s="241">
        <v>7323.48</v>
      </c>
      <c r="E46" s="241">
        <v>13137.69</v>
      </c>
      <c r="F46" s="244">
        <f>7.61*2028</f>
        <v>15433.08</v>
      </c>
      <c r="G46" s="233">
        <f t="shared" si="1"/>
        <v>1.7995771670190213</v>
      </c>
      <c r="H46" s="233">
        <f t="shared" si="1"/>
        <v>1.7997715774371252</v>
      </c>
      <c r="I46" s="233">
        <f t="shared" si="1"/>
        <v>1.7998331943286012</v>
      </c>
      <c r="J46" s="253"/>
      <c r="K46" s="233">
        <v>1.6943035267117323</v>
      </c>
      <c r="L46" s="253"/>
      <c r="M46" s="254">
        <v>1.6</v>
      </c>
      <c r="N46" s="244">
        <v>1.8</v>
      </c>
      <c r="O46" s="233">
        <f t="shared" si="0"/>
        <v>58.90683117862</v>
      </c>
      <c r="Q46" s="100"/>
    </row>
    <row r="47" spans="1:17" s="49" customFormat="1" ht="27.75" customHeight="1">
      <c r="A47" s="572" t="s">
        <v>455</v>
      </c>
      <c r="B47" s="573"/>
      <c r="C47" s="573"/>
      <c r="D47" s="573"/>
      <c r="E47" s="573"/>
      <c r="F47" s="573"/>
      <c r="G47" s="573"/>
      <c r="H47" s="573"/>
      <c r="I47" s="573"/>
      <c r="J47" s="573"/>
      <c r="K47" s="573"/>
      <c r="L47" s="573"/>
      <c r="M47" s="573"/>
      <c r="N47" s="573"/>
      <c r="O47" s="573"/>
      <c r="P47" s="73"/>
      <c r="Q47" s="103"/>
    </row>
    <row r="48" spans="1:17" ht="12.75">
      <c r="A48" s="61"/>
      <c r="B48" s="61"/>
      <c r="C48" s="61"/>
      <c r="D48" s="61"/>
      <c r="E48" s="61"/>
      <c r="F48" s="61"/>
      <c r="G48" s="61"/>
      <c r="H48" s="61"/>
      <c r="I48" s="61"/>
      <c r="J48" s="61"/>
      <c r="K48" s="61"/>
      <c r="L48" s="61"/>
      <c r="M48" s="61"/>
      <c r="N48" s="61"/>
      <c r="O48" s="61"/>
      <c r="P48" s="47"/>
      <c r="Q48" s="95"/>
    </row>
    <row r="49" spans="1:17" ht="14.25">
      <c r="A49" s="572"/>
      <c r="B49" s="573"/>
      <c r="C49" s="573"/>
      <c r="D49" s="573"/>
      <c r="E49" s="573"/>
      <c r="F49" s="573"/>
      <c r="G49" s="573"/>
      <c r="H49" s="573"/>
      <c r="I49" s="573"/>
      <c r="J49" s="573"/>
      <c r="K49" s="573"/>
      <c r="L49" s="573"/>
      <c r="M49" s="573"/>
      <c r="N49" s="573"/>
      <c r="O49" s="573"/>
      <c r="P49" s="61"/>
      <c r="Q49" s="95"/>
    </row>
    <row r="50" spans="1:17" ht="12.75">
      <c r="A50" s="26"/>
      <c r="B50" s="26"/>
      <c r="C50" s="26"/>
      <c r="D50" s="26"/>
      <c r="E50" s="26"/>
      <c r="F50" s="26"/>
      <c r="G50" s="26"/>
      <c r="H50" s="26"/>
      <c r="I50" s="26"/>
      <c r="J50" s="26"/>
      <c r="K50" s="26"/>
      <c r="L50" s="26"/>
      <c r="M50" s="26"/>
      <c r="N50" s="26"/>
      <c r="O50" s="26"/>
      <c r="P50" s="26"/>
      <c r="Q50" s="26"/>
    </row>
    <row r="51" spans="1:17" ht="12.75">
      <c r="A51" s="26"/>
      <c r="B51" s="26"/>
      <c r="C51" s="26"/>
      <c r="D51" s="26"/>
      <c r="E51" s="26"/>
      <c r="F51" s="26"/>
      <c r="G51" s="26"/>
      <c r="H51" s="26"/>
      <c r="I51" s="26"/>
      <c r="J51" s="26"/>
      <c r="K51" s="26"/>
      <c r="L51" s="26"/>
      <c r="M51" s="26"/>
      <c r="N51" s="26"/>
      <c r="O51" s="26"/>
      <c r="P51" s="26"/>
      <c r="Q51" s="26"/>
    </row>
    <row r="52" spans="1:17" ht="12.75">
      <c r="A52" s="26"/>
      <c r="B52" s="26"/>
      <c r="C52" s="26"/>
      <c r="D52" s="26"/>
      <c r="E52" s="26"/>
      <c r="F52" s="26"/>
      <c r="G52" s="26"/>
      <c r="H52" s="26"/>
      <c r="I52" s="26"/>
      <c r="J52" s="26"/>
      <c r="K52" s="26"/>
      <c r="L52" s="26"/>
      <c r="M52" s="26"/>
      <c r="N52" s="26"/>
      <c r="O52" s="26"/>
      <c r="P52" s="26"/>
      <c r="Q52" s="26"/>
    </row>
    <row r="53" spans="7:8" ht="12.75">
      <c r="G53" s="105"/>
      <c r="H53" s="107"/>
    </row>
    <row r="54" spans="1:17" ht="12.75">
      <c r="A54" s="61"/>
      <c r="B54" s="61"/>
      <c r="C54" s="61"/>
      <c r="D54" s="61"/>
      <c r="E54" s="61"/>
      <c r="F54" s="108"/>
      <c r="G54" s="62"/>
      <c r="H54" s="62"/>
      <c r="I54" s="62"/>
      <c r="J54" s="62"/>
      <c r="K54" s="62"/>
      <c r="L54" s="62"/>
      <c r="M54" s="61"/>
      <c r="N54" s="61"/>
      <c r="O54" s="61"/>
      <c r="P54" s="61"/>
      <c r="Q54" s="61"/>
    </row>
    <row r="55" spans="1:17" ht="12.75">
      <c r="A55" s="61"/>
      <c r="B55" s="61"/>
      <c r="C55" s="61"/>
      <c r="D55" s="61"/>
      <c r="E55" s="61"/>
      <c r="F55" s="108"/>
      <c r="G55" s="62"/>
      <c r="H55" s="62"/>
      <c r="I55" s="62"/>
      <c r="J55" s="62"/>
      <c r="K55" s="62"/>
      <c r="L55" s="62"/>
      <c r="M55" s="61"/>
      <c r="N55" s="61"/>
      <c r="O55" s="61"/>
      <c r="P55" s="61"/>
      <c r="Q55" s="61"/>
    </row>
    <row r="56" spans="1:17" ht="12.75">
      <c r="A56" s="61"/>
      <c r="B56" s="61"/>
      <c r="C56" s="61"/>
      <c r="D56" s="61"/>
      <c r="E56" s="61"/>
      <c r="F56" s="108"/>
      <c r="G56" s="62"/>
      <c r="H56" s="62"/>
      <c r="I56" s="62"/>
      <c r="J56" s="62"/>
      <c r="K56" s="62"/>
      <c r="L56" s="62"/>
      <c r="M56" s="61"/>
      <c r="N56" s="61"/>
      <c r="O56" s="61"/>
      <c r="P56" s="61"/>
      <c r="Q56" s="61"/>
    </row>
    <row r="57" spans="1:17" ht="12.75">
      <c r="A57" s="61"/>
      <c r="B57" s="61"/>
      <c r="C57" s="61"/>
      <c r="D57" s="61"/>
      <c r="E57" s="61"/>
      <c r="F57" s="108"/>
      <c r="G57" s="62"/>
      <c r="H57" s="62"/>
      <c r="I57" s="62"/>
      <c r="J57" s="62"/>
      <c r="K57" s="62"/>
      <c r="L57" s="62"/>
      <c r="M57" s="61"/>
      <c r="N57" s="61"/>
      <c r="O57" s="61"/>
      <c r="P57" s="61"/>
      <c r="Q57" s="61"/>
    </row>
    <row r="58" spans="1:17" ht="12.75">
      <c r="A58" s="61"/>
      <c r="B58" s="61"/>
      <c r="C58" s="61"/>
      <c r="D58" s="61"/>
      <c r="E58" s="61"/>
      <c r="F58" s="108"/>
      <c r="G58" s="62"/>
      <c r="H58" s="62"/>
      <c r="I58" s="62"/>
      <c r="J58" s="62"/>
      <c r="K58" s="62"/>
      <c r="L58" s="62"/>
      <c r="M58" s="61"/>
      <c r="N58" s="61"/>
      <c r="O58" s="61"/>
      <c r="P58" s="61"/>
      <c r="Q58" s="61"/>
    </row>
    <row r="59" spans="1:17" ht="12.75">
      <c r="A59" s="61"/>
      <c r="B59" s="61"/>
      <c r="C59" s="61"/>
      <c r="D59" s="61"/>
      <c r="E59" s="61"/>
      <c r="F59" s="108"/>
      <c r="G59" s="62"/>
      <c r="H59" s="62"/>
      <c r="I59" s="62"/>
      <c r="J59" s="62"/>
      <c r="K59" s="62"/>
      <c r="L59" s="62"/>
      <c r="M59" s="61"/>
      <c r="N59" s="61"/>
      <c r="O59" s="61"/>
      <c r="P59" s="61"/>
      <c r="Q59" s="61"/>
    </row>
    <row r="60" spans="1:17" ht="12.75">
      <c r="A60" s="61"/>
      <c r="B60" s="61"/>
      <c r="C60" s="61"/>
      <c r="D60" s="61"/>
      <c r="E60" s="61"/>
      <c r="F60" s="108"/>
      <c r="G60" s="62"/>
      <c r="H60" s="62"/>
      <c r="I60" s="62"/>
      <c r="J60" s="62"/>
      <c r="K60" s="62"/>
      <c r="L60" s="62"/>
      <c r="M60" s="61"/>
      <c r="N60" s="61"/>
      <c r="O60" s="61"/>
      <c r="P60" s="61"/>
      <c r="Q60" s="61"/>
    </row>
    <row r="61" spans="1:17" ht="12.75">
      <c r="A61" s="61"/>
      <c r="B61" s="61"/>
      <c r="C61" s="61"/>
      <c r="D61" s="61"/>
      <c r="E61" s="61"/>
      <c r="F61" s="108"/>
      <c r="G61" s="62"/>
      <c r="H61" s="62"/>
      <c r="I61" s="109"/>
      <c r="J61" s="62"/>
      <c r="K61" s="62"/>
      <c r="L61" s="62"/>
      <c r="M61" s="61"/>
      <c r="N61" s="61"/>
      <c r="O61" s="61"/>
      <c r="P61" s="61"/>
      <c r="Q61" s="61"/>
    </row>
    <row r="62" spans="1:17" ht="12.75">
      <c r="A62" s="61"/>
      <c r="B62" s="61"/>
      <c r="C62" s="61"/>
      <c r="D62" s="61"/>
      <c r="E62" s="61"/>
      <c r="F62" s="108"/>
      <c r="G62" s="62"/>
      <c r="H62" s="62"/>
      <c r="I62" s="62"/>
      <c r="J62" s="62"/>
      <c r="K62" s="62"/>
      <c r="L62" s="62"/>
      <c r="M62" s="61"/>
      <c r="N62" s="61"/>
      <c r="O62" s="61"/>
      <c r="P62" s="61"/>
      <c r="Q62" s="61"/>
    </row>
    <row r="63" spans="1:17" ht="12.75">
      <c r="A63" s="61"/>
      <c r="B63" s="61"/>
      <c r="C63" s="61"/>
      <c r="D63" s="61"/>
      <c r="E63" s="61"/>
      <c r="F63" s="108"/>
      <c r="G63" s="62"/>
      <c r="H63" s="62"/>
      <c r="I63" s="62"/>
      <c r="J63" s="62"/>
      <c r="K63" s="62"/>
      <c r="L63" s="62"/>
      <c r="M63" s="61"/>
      <c r="N63" s="61"/>
      <c r="O63" s="61"/>
      <c r="P63" s="61"/>
      <c r="Q63" s="61"/>
    </row>
    <row r="64" spans="1:17" ht="12.75">
      <c r="A64" s="61"/>
      <c r="B64" s="61"/>
      <c r="C64" s="61"/>
      <c r="D64" s="61"/>
      <c r="E64" s="61"/>
      <c r="F64" s="108"/>
      <c r="G64" s="62"/>
      <c r="H64" s="62"/>
      <c r="I64" s="62"/>
      <c r="J64" s="62"/>
      <c r="K64" s="62"/>
      <c r="L64" s="62"/>
      <c r="M64" s="61"/>
      <c r="N64" s="61"/>
      <c r="O64" s="61"/>
      <c r="P64" s="61"/>
      <c r="Q64" s="61"/>
    </row>
    <row r="65" spans="1:17" ht="12.75">
      <c r="A65" s="61"/>
      <c r="B65" s="61"/>
      <c r="C65" s="61"/>
      <c r="D65" s="61"/>
      <c r="E65" s="61"/>
      <c r="F65" s="108"/>
      <c r="G65" s="62"/>
      <c r="H65" s="62"/>
      <c r="I65" s="62"/>
      <c r="J65" s="62"/>
      <c r="K65" s="62"/>
      <c r="L65" s="62"/>
      <c r="M65" s="61"/>
      <c r="N65" s="61"/>
      <c r="O65" s="61"/>
      <c r="P65" s="61"/>
      <c r="Q65" s="61"/>
    </row>
    <row r="66" spans="1:17" ht="12.75">
      <c r="A66" s="61"/>
      <c r="B66" s="61"/>
      <c r="C66" s="61"/>
      <c r="D66" s="61"/>
      <c r="E66" s="61"/>
      <c r="F66" s="108"/>
      <c r="G66" s="62"/>
      <c r="H66" s="62"/>
      <c r="I66" s="62"/>
      <c r="J66" s="62"/>
      <c r="K66" s="62"/>
      <c r="L66" s="62"/>
      <c r="M66" s="61"/>
      <c r="N66" s="61"/>
      <c r="O66" s="61"/>
      <c r="P66" s="61"/>
      <c r="Q66" s="61"/>
    </row>
    <row r="67" spans="1:17" ht="12.75">
      <c r="A67" s="61"/>
      <c r="B67" s="61"/>
      <c r="C67" s="61"/>
      <c r="D67" s="61"/>
      <c r="E67" s="61"/>
      <c r="F67" s="108"/>
      <c r="G67" s="62"/>
      <c r="H67" s="62"/>
      <c r="I67" s="62"/>
      <c r="J67" s="62"/>
      <c r="K67" s="62"/>
      <c r="L67" s="62"/>
      <c r="M67" s="61"/>
      <c r="N67" s="61"/>
      <c r="O67" s="61"/>
      <c r="P67" s="61"/>
      <c r="Q67" s="61"/>
    </row>
    <row r="68" spans="1:17" ht="12.75">
      <c r="A68" s="61"/>
      <c r="B68" s="61"/>
      <c r="C68" s="61"/>
      <c r="D68" s="61"/>
      <c r="E68" s="61"/>
      <c r="F68" s="108"/>
      <c r="G68" s="62"/>
      <c r="H68" s="62"/>
      <c r="I68" s="62"/>
      <c r="J68" s="62"/>
      <c r="K68" s="62"/>
      <c r="L68" s="62"/>
      <c r="M68" s="61"/>
      <c r="N68" s="61"/>
      <c r="O68" s="61"/>
      <c r="P68" s="61"/>
      <c r="Q68" s="61"/>
    </row>
    <row r="69" spans="1:17" ht="12.75">
      <c r="A69" s="61"/>
      <c r="B69" s="61"/>
      <c r="C69" s="61"/>
      <c r="D69" s="61"/>
      <c r="E69" s="61"/>
      <c r="F69" s="108"/>
      <c r="G69" s="62"/>
      <c r="H69" s="62"/>
      <c r="I69" s="62"/>
      <c r="J69" s="62"/>
      <c r="K69" s="62"/>
      <c r="L69" s="62"/>
      <c r="M69" s="61"/>
      <c r="N69" s="61"/>
      <c r="O69" s="61"/>
      <c r="P69" s="61"/>
      <c r="Q69" s="61"/>
    </row>
    <row r="70" spans="1:17" ht="12.75">
      <c r="A70" s="61"/>
      <c r="B70" s="61"/>
      <c r="C70" s="61"/>
      <c r="D70" s="61"/>
      <c r="E70" s="61"/>
      <c r="F70" s="108"/>
      <c r="G70" s="62"/>
      <c r="H70" s="62"/>
      <c r="I70" s="62"/>
      <c r="J70" s="62"/>
      <c r="K70" s="62"/>
      <c r="L70" s="62"/>
      <c r="M70" s="61"/>
      <c r="N70" s="61"/>
      <c r="O70" s="61"/>
      <c r="P70" s="61"/>
      <c r="Q70" s="61"/>
    </row>
    <row r="71" spans="1:17" ht="12.75">
      <c r="A71" s="61"/>
      <c r="B71" s="61"/>
      <c r="C71" s="61"/>
      <c r="D71" s="61"/>
      <c r="E71" s="61"/>
      <c r="F71" s="108"/>
      <c r="G71" s="62"/>
      <c r="H71" s="62"/>
      <c r="I71" s="62"/>
      <c r="J71" s="62"/>
      <c r="K71" s="62"/>
      <c r="L71" s="62"/>
      <c r="M71" s="61"/>
      <c r="N71" s="61"/>
      <c r="O71" s="61"/>
      <c r="P71" s="61"/>
      <c r="Q71" s="61"/>
    </row>
    <row r="72" spans="1:17" ht="12.75">
      <c r="A72" s="61"/>
      <c r="B72" s="61"/>
      <c r="C72" s="61"/>
      <c r="D72" s="61"/>
      <c r="E72" s="61"/>
      <c r="F72" s="108"/>
      <c r="G72" s="62"/>
      <c r="H72" s="62"/>
      <c r="I72" s="62"/>
      <c r="J72" s="62"/>
      <c r="K72" s="62"/>
      <c r="L72" s="62"/>
      <c r="M72" s="61"/>
      <c r="N72" s="61"/>
      <c r="O72" s="61"/>
      <c r="P72" s="61"/>
      <c r="Q72" s="61"/>
    </row>
    <row r="73" spans="1:17" ht="12.75">
      <c r="A73" s="61"/>
      <c r="B73" s="61"/>
      <c r="C73" s="61"/>
      <c r="D73" s="61"/>
      <c r="E73" s="61"/>
      <c r="F73" s="108"/>
      <c r="G73" s="62"/>
      <c r="H73" s="62"/>
      <c r="I73" s="62"/>
      <c r="J73" s="62"/>
      <c r="K73" s="62"/>
      <c r="L73" s="62"/>
      <c r="M73" s="61"/>
      <c r="N73" s="61"/>
      <c r="O73" s="61"/>
      <c r="P73" s="61"/>
      <c r="Q73" s="61"/>
    </row>
    <row r="74" spans="1:17" ht="12.75">
      <c r="A74" s="61"/>
      <c r="B74" s="61"/>
      <c r="C74" s="61"/>
      <c r="D74" s="61"/>
      <c r="E74" s="61"/>
      <c r="F74" s="108"/>
      <c r="G74" s="62"/>
      <c r="H74" s="62"/>
      <c r="I74" s="62"/>
      <c r="J74" s="62"/>
      <c r="K74" s="62"/>
      <c r="L74" s="62"/>
      <c r="M74" s="61"/>
      <c r="N74" s="61"/>
      <c r="O74" s="61"/>
      <c r="P74" s="61"/>
      <c r="Q74" s="61"/>
    </row>
    <row r="75" spans="1:17" ht="12.75">
      <c r="A75" s="61"/>
      <c r="B75" s="61"/>
      <c r="C75" s="61"/>
      <c r="D75" s="61"/>
      <c r="E75" s="61"/>
      <c r="F75" s="108"/>
      <c r="G75" s="62"/>
      <c r="H75" s="62"/>
      <c r="I75" s="62"/>
      <c r="J75" s="62"/>
      <c r="K75" s="62"/>
      <c r="L75" s="62"/>
      <c r="M75" s="61"/>
      <c r="N75" s="61"/>
      <c r="O75" s="61"/>
      <c r="P75" s="61"/>
      <c r="Q75" s="61"/>
    </row>
    <row r="76" spans="1:17" ht="12.75">
      <c r="A76" s="61"/>
      <c r="B76" s="61"/>
      <c r="C76" s="61"/>
      <c r="D76" s="61"/>
      <c r="E76" s="61"/>
      <c r="F76" s="108"/>
      <c r="G76" s="62"/>
      <c r="H76" s="62"/>
      <c r="I76" s="62"/>
      <c r="J76" s="62"/>
      <c r="K76" s="62"/>
      <c r="L76" s="62"/>
      <c r="M76" s="61"/>
      <c r="N76" s="61"/>
      <c r="O76" s="61"/>
      <c r="P76" s="61"/>
      <c r="Q76" s="61"/>
    </row>
    <row r="77" spans="1:17" ht="12.75">
      <c r="A77" s="61"/>
      <c r="B77" s="61"/>
      <c r="C77" s="61"/>
      <c r="D77" s="61"/>
      <c r="E77" s="61"/>
      <c r="F77" s="108"/>
      <c r="G77" s="62"/>
      <c r="H77" s="62"/>
      <c r="I77" s="62"/>
      <c r="J77" s="62"/>
      <c r="K77" s="62"/>
      <c r="L77" s="62"/>
      <c r="M77" s="61"/>
      <c r="N77" s="61"/>
      <c r="O77" s="61"/>
      <c r="P77" s="61"/>
      <c r="Q77" s="61"/>
    </row>
    <row r="78" spans="1:17" ht="12.75">
      <c r="A78" s="61"/>
      <c r="B78" s="61"/>
      <c r="C78" s="61"/>
      <c r="D78" s="61"/>
      <c r="E78" s="61"/>
      <c r="F78" s="108"/>
      <c r="G78" s="62"/>
      <c r="H78" s="62"/>
      <c r="I78" s="62"/>
      <c r="J78" s="62"/>
      <c r="K78" s="62"/>
      <c r="L78" s="62"/>
      <c r="M78" s="61"/>
      <c r="N78" s="61"/>
      <c r="O78" s="61"/>
      <c r="P78" s="61"/>
      <c r="Q78" s="61"/>
    </row>
    <row r="79" spans="1:17" ht="12.75">
      <c r="A79" s="61"/>
      <c r="B79" s="61"/>
      <c r="C79" s="61"/>
      <c r="D79" s="61"/>
      <c r="E79" s="61"/>
      <c r="F79" s="108"/>
      <c r="G79" s="62"/>
      <c r="H79" s="62"/>
      <c r="I79" s="62"/>
      <c r="J79" s="62"/>
      <c r="K79" s="62"/>
      <c r="L79" s="62"/>
      <c r="M79" s="61"/>
      <c r="N79" s="61"/>
      <c r="O79" s="61"/>
      <c r="P79" s="61"/>
      <c r="Q79" s="61"/>
    </row>
    <row r="80" spans="1:17" ht="12.75" customHeight="1">
      <c r="A80" s="61"/>
      <c r="B80" s="61"/>
      <c r="C80" s="61"/>
      <c r="D80" s="61"/>
      <c r="E80" s="61"/>
      <c r="F80" s="108"/>
      <c r="G80" s="62"/>
      <c r="H80" s="62"/>
      <c r="I80" s="62"/>
      <c r="J80" s="62"/>
      <c r="K80" s="62"/>
      <c r="L80" s="62"/>
      <c r="M80" s="61"/>
      <c r="N80" s="61"/>
      <c r="O80" s="61"/>
      <c r="P80" s="61"/>
      <c r="Q80" s="61"/>
    </row>
    <row r="81" spans="1:17" ht="12.75">
      <c r="A81" s="61"/>
      <c r="B81" s="61"/>
      <c r="C81" s="61"/>
      <c r="D81" s="61"/>
      <c r="E81" s="61"/>
      <c r="F81" s="108"/>
      <c r="G81" s="62"/>
      <c r="H81" s="62"/>
      <c r="I81" s="62"/>
      <c r="J81" s="62"/>
      <c r="K81" s="62"/>
      <c r="L81" s="62"/>
      <c r="M81" s="61"/>
      <c r="N81" s="61"/>
      <c r="O81" s="61"/>
      <c r="P81" s="61"/>
      <c r="Q81" s="61"/>
    </row>
    <row r="82" spans="1:17" ht="26.25" customHeight="1">
      <c r="A82" s="61"/>
      <c r="B82" s="61"/>
      <c r="C82" s="61"/>
      <c r="D82" s="61"/>
      <c r="E82" s="61"/>
      <c r="F82" s="108"/>
      <c r="G82" s="62"/>
      <c r="H82" s="62"/>
      <c r="I82" s="62"/>
      <c r="J82" s="62"/>
      <c r="K82" s="62"/>
      <c r="L82" s="62"/>
      <c r="M82" s="61"/>
      <c r="N82" s="61"/>
      <c r="O82" s="61"/>
      <c r="P82" s="61"/>
      <c r="Q82" s="61"/>
    </row>
    <row r="83" spans="1:17" ht="52.5" customHeight="1">
      <c r="A83" s="61"/>
      <c r="B83" s="61"/>
      <c r="C83" s="61"/>
      <c r="D83" s="61"/>
      <c r="E83" s="61"/>
      <c r="F83" s="108"/>
      <c r="G83" s="62"/>
      <c r="H83" s="62"/>
      <c r="I83" s="62"/>
      <c r="J83" s="62"/>
      <c r="K83" s="62"/>
      <c r="L83" s="62"/>
      <c r="M83" s="61"/>
      <c r="N83" s="61"/>
      <c r="O83" s="61"/>
      <c r="P83" s="61"/>
      <c r="Q83" s="61"/>
    </row>
    <row r="84" spans="1:17" ht="12.75">
      <c r="A84" s="61"/>
      <c r="B84" s="61"/>
      <c r="C84" s="61"/>
      <c r="D84" s="61"/>
      <c r="E84" s="61"/>
      <c r="F84" s="108"/>
      <c r="G84" s="62"/>
      <c r="H84" s="62"/>
      <c r="I84" s="62"/>
      <c r="J84" s="62"/>
      <c r="K84" s="62"/>
      <c r="L84" s="62"/>
      <c r="M84" s="61"/>
      <c r="N84" s="61"/>
      <c r="O84" s="61"/>
      <c r="P84" s="61"/>
      <c r="Q84" s="61"/>
    </row>
    <row r="85" spans="1:17" ht="12.75">
      <c r="A85" s="61"/>
      <c r="B85" s="61"/>
      <c r="C85" s="61"/>
      <c r="D85" s="61"/>
      <c r="E85" s="61"/>
      <c r="F85" s="108"/>
      <c r="G85" s="62"/>
      <c r="H85" s="62"/>
      <c r="I85" s="62"/>
      <c r="J85" s="62"/>
      <c r="K85" s="62"/>
      <c r="L85" s="62"/>
      <c r="M85" s="61"/>
      <c r="N85" s="61"/>
      <c r="O85" s="61"/>
      <c r="P85" s="61"/>
      <c r="Q85" s="61"/>
    </row>
    <row r="86" spans="1:17" ht="12.75">
      <c r="A86" s="61"/>
      <c r="B86" s="61"/>
      <c r="C86" s="61"/>
      <c r="D86" s="61"/>
      <c r="E86" s="61"/>
      <c r="F86" s="108"/>
      <c r="G86" s="62"/>
      <c r="H86" s="62"/>
      <c r="I86" s="62"/>
      <c r="J86" s="62"/>
      <c r="K86" s="62"/>
      <c r="L86" s="62"/>
      <c r="M86" s="61"/>
      <c r="N86" s="61"/>
      <c r="O86" s="61"/>
      <c r="P86" s="61"/>
      <c r="Q86" s="61"/>
    </row>
    <row r="87" spans="1:17" ht="12.75">
      <c r="A87" s="61"/>
      <c r="B87" s="61"/>
      <c r="C87" s="61"/>
      <c r="D87" s="61"/>
      <c r="E87" s="61"/>
      <c r="F87" s="108"/>
      <c r="G87" s="62"/>
      <c r="H87" s="62"/>
      <c r="I87" s="62"/>
      <c r="J87" s="62"/>
      <c r="K87" s="62"/>
      <c r="L87" s="62"/>
      <c r="M87" s="61"/>
      <c r="N87" s="61"/>
      <c r="O87" s="61"/>
      <c r="P87" s="61"/>
      <c r="Q87" s="61"/>
    </row>
    <row r="88" spans="1:17" ht="12.75">
      <c r="A88" s="61"/>
      <c r="B88" s="61"/>
      <c r="C88" s="61"/>
      <c r="D88" s="61"/>
      <c r="E88" s="61"/>
      <c r="F88" s="108"/>
      <c r="G88" s="62"/>
      <c r="H88" s="62"/>
      <c r="I88" s="62"/>
      <c r="J88" s="62"/>
      <c r="K88" s="62"/>
      <c r="L88" s="62"/>
      <c r="M88" s="61"/>
      <c r="N88" s="61"/>
      <c r="O88" s="61"/>
      <c r="P88" s="61"/>
      <c r="Q88" s="61"/>
    </row>
    <row r="89" spans="1:17" ht="12.75">
      <c r="A89" s="61"/>
      <c r="B89" s="61"/>
      <c r="C89" s="61"/>
      <c r="D89" s="61"/>
      <c r="E89" s="61"/>
      <c r="F89" s="108"/>
      <c r="G89" s="62"/>
      <c r="H89" s="62"/>
      <c r="I89" s="62"/>
      <c r="J89" s="62"/>
      <c r="K89" s="62"/>
      <c r="L89" s="62"/>
      <c r="M89" s="61"/>
      <c r="N89" s="61"/>
      <c r="O89" s="61"/>
      <c r="P89" s="61"/>
      <c r="Q89" s="61"/>
    </row>
    <row r="90" spans="1:17" ht="12.75">
      <c r="A90" s="61"/>
      <c r="B90" s="61"/>
      <c r="C90" s="61"/>
      <c r="D90" s="61"/>
      <c r="E90" s="61"/>
      <c r="F90" s="108"/>
      <c r="G90" s="62"/>
      <c r="H90" s="62"/>
      <c r="I90" s="62"/>
      <c r="J90" s="62"/>
      <c r="K90" s="62"/>
      <c r="L90" s="62"/>
      <c r="M90" s="61"/>
      <c r="N90" s="61"/>
      <c r="O90" s="61"/>
      <c r="P90" s="61"/>
      <c r="Q90" s="61"/>
    </row>
    <row r="91" spans="1:17" ht="12.75">
      <c r="A91" s="61"/>
      <c r="B91" s="61"/>
      <c r="C91" s="61"/>
      <c r="D91" s="61"/>
      <c r="E91" s="61"/>
      <c r="F91" s="108"/>
      <c r="G91" s="62"/>
      <c r="H91" s="62"/>
      <c r="I91" s="62"/>
      <c r="J91" s="62"/>
      <c r="K91" s="62"/>
      <c r="L91" s="62"/>
      <c r="M91" s="61"/>
      <c r="N91" s="61"/>
      <c r="O91" s="61"/>
      <c r="P91" s="61"/>
      <c r="Q91" s="61"/>
    </row>
    <row r="92" spans="1:17" ht="12.75">
      <c r="A92" s="61"/>
      <c r="B92" s="61"/>
      <c r="C92" s="61"/>
      <c r="D92" s="61"/>
      <c r="E92" s="61"/>
      <c r="F92" s="108"/>
      <c r="G92" s="62"/>
      <c r="H92" s="62"/>
      <c r="I92" s="62"/>
      <c r="J92" s="62"/>
      <c r="K92" s="62"/>
      <c r="L92" s="62"/>
      <c r="M92" s="61"/>
      <c r="N92" s="61"/>
      <c r="O92" s="61"/>
      <c r="P92" s="61"/>
      <c r="Q92" s="61"/>
    </row>
    <row r="93" spans="1:17" ht="13.5" customHeight="1">
      <c r="A93" s="61"/>
      <c r="B93" s="61"/>
      <c r="C93" s="61"/>
      <c r="D93" s="61"/>
      <c r="E93" s="61"/>
      <c r="F93" s="108"/>
      <c r="G93" s="62"/>
      <c r="H93" s="62"/>
      <c r="I93" s="62"/>
      <c r="J93" s="62"/>
      <c r="K93" s="62"/>
      <c r="L93" s="62"/>
      <c r="M93" s="61"/>
      <c r="N93" s="61"/>
      <c r="O93" s="61"/>
      <c r="P93" s="61"/>
      <c r="Q93" s="61"/>
    </row>
    <row r="94" spans="1:17" ht="12.75">
      <c r="A94" s="61"/>
      <c r="B94" s="61"/>
      <c r="C94" s="61"/>
      <c r="D94" s="61"/>
      <c r="E94" s="61"/>
      <c r="F94" s="108"/>
      <c r="G94" s="62"/>
      <c r="H94" s="62"/>
      <c r="I94" s="62"/>
      <c r="J94" s="62"/>
      <c r="K94" s="62"/>
      <c r="L94" s="62"/>
      <c r="M94" s="61"/>
      <c r="N94" s="61"/>
      <c r="O94" s="61"/>
      <c r="P94" s="61"/>
      <c r="Q94" s="61"/>
    </row>
    <row r="95" spans="1:17" ht="12.75">
      <c r="A95" s="61"/>
      <c r="B95" s="61"/>
      <c r="C95" s="61"/>
      <c r="D95" s="61"/>
      <c r="E95" s="61"/>
      <c r="F95" s="108"/>
      <c r="G95" s="62"/>
      <c r="H95" s="62"/>
      <c r="I95" s="62"/>
      <c r="J95" s="62"/>
      <c r="K95" s="62"/>
      <c r="L95" s="62"/>
      <c r="M95" s="61"/>
      <c r="N95" s="61"/>
      <c r="O95" s="61"/>
      <c r="P95" s="61"/>
      <c r="Q95" s="61"/>
    </row>
    <row r="96" spans="1:17" ht="12.75">
      <c r="A96" s="61"/>
      <c r="B96" s="61"/>
      <c r="C96" s="61"/>
      <c r="D96" s="61"/>
      <c r="E96" s="61"/>
      <c r="F96" s="108"/>
      <c r="G96" s="62"/>
      <c r="H96" s="62"/>
      <c r="I96" s="62"/>
      <c r="J96" s="62"/>
      <c r="K96" s="62"/>
      <c r="L96" s="62"/>
      <c r="M96" s="61"/>
      <c r="N96" s="61"/>
      <c r="O96" s="61"/>
      <c r="P96" s="61"/>
      <c r="Q96" s="61"/>
    </row>
    <row r="97" spans="1:17" ht="12.75">
      <c r="A97" s="61"/>
      <c r="B97" s="61"/>
      <c r="C97" s="61"/>
      <c r="D97" s="61"/>
      <c r="E97" s="61"/>
      <c r="F97" s="108"/>
      <c r="G97" s="62"/>
      <c r="H97" s="62"/>
      <c r="I97" s="62"/>
      <c r="J97" s="62"/>
      <c r="K97" s="62"/>
      <c r="L97" s="62"/>
      <c r="M97" s="61"/>
      <c r="N97" s="61"/>
      <c r="O97" s="61"/>
      <c r="P97" s="61"/>
      <c r="Q97" s="61"/>
    </row>
  </sheetData>
  <sheetProtection/>
  <mergeCells count="16">
    <mergeCell ref="A49:O49"/>
    <mergeCell ref="I31:J31"/>
    <mergeCell ref="O30:O31"/>
    <mergeCell ref="A28:O28"/>
    <mergeCell ref="K31:L31"/>
    <mergeCell ref="A30:A31"/>
    <mergeCell ref="B30:F30"/>
    <mergeCell ref="G30:N30"/>
    <mergeCell ref="A47:O47"/>
    <mergeCell ref="A1:O1"/>
    <mergeCell ref="A3:A4"/>
    <mergeCell ref="B3:F3"/>
    <mergeCell ref="G3:N3"/>
    <mergeCell ref="O3:O4"/>
    <mergeCell ref="I4:J4"/>
    <mergeCell ref="K4:L4"/>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I1"/>
    </sheetView>
  </sheetViews>
  <sheetFormatPr defaultColWidth="7.8515625" defaultRowHeight="12.75"/>
  <cols>
    <col min="1" max="1" width="7.8515625" style="418" customWidth="1"/>
    <col min="2" max="2" width="17.28125" style="417" customWidth="1"/>
    <col min="3" max="3" width="7.8515625" style="417" customWidth="1"/>
    <col min="4" max="4" width="14.421875" style="417" bestFit="1" customWidth="1"/>
    <col min="5" max="6" width="7.8515625" style="418" customWidth="1"/>
    <col min="7" max="7" width="9.57421875" style="418" bestFit="1" customWidth="1"/>
    <col min="8" max="8" width="11.57421875" style="418" customWidth="1"/>
    <col min="9" max="16384" width="7.8515625" style="418" customWidth="1"/>
  </cols>
  <sheetData>
    <row r="1" spans="1:9" ht="24" customHeight="1">
      <c r="A1" s="533" t="s">
        <v>416</v>
      </c>
      <c r="B1" s="533"/>
      <c r="C1" s="533"/>
      <c r="D1" s="533"/>
      <c r="E1" s="533"/>
      <c r="F1" s="533"/>
      <c r="G1" s="533"/>
      <c r="H1" s="533"/>
      <c r="I1" s="533"/>
    </row>
    <row r="2" spans="1:9" ht="11.25">
      <c r="A2" s="416"/>
      <c r="B2" s="416"/>
      <c r="C2" s="416"/>
      <c r="D2" s="416"/>
      <c r="E2" s="416"/>
      <c r="F2" s="416"/>
      <c r="G2" s="416"/>
      <c r="H2" s="416"/>
      <c r="I2" s="416"/>
    </row>
    <row r="3" spans="1:15" s="424" customFormat="1" ht="44.25" customHeight="1">
      <c r="A3" s="419"/>
      <c r="B3" s="420" t="s">
        <v>479</v>
      </c>
      <c r="C3" s="420" t="s">
        <v>480</v>
      </c>
      <c r="D3" s="421" t="s">
        <v>481</v>
      </c>
      <c r="E3" s="422"/>
      <c r="F3" s="423"/>
      <c r="G3" s="423"/>
      <c r="J3" s="425"/>
      <c r="K3" s="425"/>
      <c r="L3" s="425"/>
      <c r="M3" s="425"/>
      <c r="N3" s="425"/>
      <c r="O3" s="425"/>
    </row>
    <row r="4" spans="1:5" ht="11.25">
      <c r="A4" s="426">
        <v>1970</v>
      </c>
      <c r="B4" s="427">
        <v>100</v>
      </c>
      <c r="C4" s="427">
        <v>100</v>
      </c>
      <c r="D4" s="428">
        <v>100</v>
      </c>
      <c r="E4" s="429"/>
    </row>
    <row r="5" spans="1:5" ht="11.25">
      <c r="A5" s="426">
        <v>71</v>
      </c>
      <c r="B5" s="427">
        <v>112.1</v>
      </c>
      <c r="C5" s="427">
        <v>104.7</v>
      </c>
      <c r="D5" s="428">
        <v>111.9</v>
      </c>
      <c r="E5" s="429"/>
    </row>
    <row r="6" spans="1:5" ht="11.25">
      <c r="A6" s="426">
        <v>72</v>
      </c>
      <c r="B6" s="427">
        <v>125.9</v>
      </c>
      <c r="C6" s="427">
        <v>110.6</v>
      </c>
      <c r="D6" s="428">
        <v>123.2</v>
      </c>
      <c r="E6" s="429"/>
    </row>
    <row r="7" spans="1:5" ht="11.25">
      <c r="A7" s="426">
        <v>73</v>
      </c>
      <c r="B7" s="427">
        <v>155.2</v>
      </c>
      <c r="C7" s="427">
        <v>117.4</v>
      </c>
      <c r="D7" s="428">
        <v>137.4</v>
      </c>
      <c r="E7" s="429"/>
    </row>
    <row r="8" spans="1:5" ht="11.25">
      <c r="A8" s="426">
        <v>74</v>
      </c>
      <c r="B8" s="427">
        <v>179.3</v>
      </c>
      <c r="C8" s="427">
        <v>130.1</v>
      </c>
      <c r="D8" s="428">
        <v>164.8</v>
      </c>
      <c r="E8" s="429"/>
    </row>
    <row r="9" spans="1:5" ht="11.25">
      <c r="A9" s="426">
        <v>1975</v>
      </c>
      <c r="B9" s="427">
        <v>234.5</v>
      </c>
      <c r="C9" s="427">
        <v>149</v>
      </c>
      <c r="D9" s="428">
        <v>187</v>
      </c>
      <c r="E9" s="429"/>
    </row>
    <row r="10" spans="1:5" ht="11.25">
      <c r="A10" s="426">
        <v>76</v>
      </c>
      <c r="B10" s="427">
        <v>277.6</v>
      </c>
      <c r="C10" s="427">
        <v>163.3</v>
      </c>
      <c r="D10" s="428">
        <v>221.9</v>
      </c>
      <c r="E10" s="429"/>
    </row>
    <row r="11" spans="1:5" ht="11.25">
      <c r="A11" s="426">
        <v>77</v>
      </c>
      <c r="B11" s="427">
        <v>310.3</v>
      </c>
      <c r="C11" s="427">
        <v>178</v>
      </c>
      <c r="D11" s="428">
        <v>260.8</v>
      </c>
      <c r="E11" s="429"/>
    </row>
    <row r="12" spans="1:5" ht="11.25">
      <c r="A12" s="426">
        <v>78</v>
      </c>
      <c r="B12" s="430">
        <v>379.3</v>
      </c>
      <c r="C12" s="430">
        <v>193.5</v>
      </c>
      <c r="D12" s="431">
        <v>279.3</v>
      </c>
      <c r="E12" s="417"/>
    </row>
    <row r="13" spans="1:5" ht="11.25">
      <c r="A13" s="426">
        <v>79</v>
      </c>
      <c r="B13" s="430">
        <v>444.8</v>
      </c>
      <c r="C13" s="430">
        <v>214.2</v>
      </c>
      <c r="D13" s="431">
        <v>336</v>
      </c>
      <c r="E13" s="417"/>
    </row>
    <row r="14" spans="1:5" ht="11.25">
      <c r="A14" s="426">
        <v>1980</v>
      </c>
      <c r="B14" s="430">
        <v>503.4</v>
      </c>
      <c r="C14" s="430">
        <v>237.3</v>
      </c>
      <c r="D14" s="431">
        <v>349.4</v>
      </c>
      <c r="E14" s="417"/>
    </row>
    <row r="15" spans="1:5" ht="11.25">
      <c r="A15" s="426">
        <v>81</v>
      </c>
      <c r="B15" s="430">
        <v>586.2</v>
      </c>
      <c r="C15" s="430">
        <v>272.8</v>
      </c>
      <c r="D15" s="431">
        <v>418.1</v>
      </c>
      <c r="E15" s="417"/>
    </row>
    <row r="16" spans="1:5" ht="11.25">
      <c r="A16" s="426">
        <v>82</v>
      </c>
      <c r="B16" s="430">
        <v>827.6</v>
      </c>
      <c r="C16" s="430">
        <v>310.6</v>
      </c>
      <c r="D16" s="431">
        <v>473.8</v>
      </c>
      <c r="E16" s="417"/>
    </row>
    <row r="17" spans="1:5" ht="11.25">
      <c r="A17" s="426">
        <v>83</v>
      </c>
      <c r="B17" s="430">
        <v>913.8</v>
      </c>
      <c r="C17" s="430">
        <v>340.3</v>
      </c>
      <c r="D17" s="431">
        <v>529.2</v>
      </c>
      <c r="E17" s="417"/>
    </row>
    <row r="18" spans="1:5" ht="11.25">
      <c r="A18" s="426">
        <v>84</v>
      </c>
      <c r="B18" s="430">
        <v>967.2</v>
      </c>
      <c r="C18" s="430">
        <v>370.9</v>
      </c>
      <c r="D18" s="431">
        <v>560.3</v>
      </c>
      <c r="E18" s="417"/>
    </row>
    <row r="19" spans="1:5" ht="11.25">
      <c r="A19" s="426">
        <v>1985</v>
      </c>
      <c r="B19" s="430">
        <v>1022.1</v>
      </c>
      <c r="C19" s="430">
        <v>395.1</v>
      </c>
      <c r="D19" s="431">
        <v>592.1</v>
      </c>
      <c r="E19" s="417"/>
    </row>
    <row r="20" spans="1:5" ht="11.25">
      <c r="A20" s="426">
        <v>86</v>
      </c>
      <c r="B20" s="430">
        <v>1064.5</v>
      </c>
      <c r="C20" s="430">
        <v>411.7</v>
      </c>
      <c r="D20" s="431">
        <v>616.6</v>
      </c>
      <c r="E20" s="417"/>
    </row>
    <row r="21" spans="1:5" ht="11.25">
      <c r="A21" s="426">
        <v>87</v>
      </c>
      <c r="B21" s="430">
        <v>1089.3</v>
      </c>
      <c r="C21" s="430">
        <v>424</v>
      </c>
      <c r="D21" s="431">
        <v>630.8</v>
      </c>
      <c r="E21" s="417"/>
    </row>
    <row r="22" spans="1:5" ht="11.25">
      <c r="A22" s="426">
        <v>88</v>
      </c>
      <c r="B22" s="430">
        <v>1128.6</v>
      </c>
      <c r="C22" s="430">
        <v>434</v>
      </c>
      <c r="D22" s="431">
        <v>653.7</v>
      </c>
      <c r="E22" s="417"/>
    </row>
    <row r="23" spans="1:5" ht="11.25">
      <c r="A23" s="426">
        <v>89</v>
      </c>
      <c r="B23" s="430">
        <v>1157.9</v>
      </c>
      <c r="C23" s="430">
        <v>448.4</v>
      </c>
      <c r="D23" s="431">
        <v>670.8</v>
      </c>
      <c r="E23" s="417"/>
    </row>
    <row r="24" spans="1:5" ht="11.25">
      <c r="A24" s="426">
        <v>1990</v>
      </c>
      <c r="B24" s="430">
        <v>1197.2</v>
      </c>
      <c r="C24" s="430">
        <v>463.7</v>
      </c>
      <c r="D24" s="431">
        <v>693.4</v>
      </c>
      <c r="E24" s="417"/>
    </row>
    <row r="25" spans="1:5" ht="11.25">
      <c r="A25" s="426">
        <v>91</v>
      </c>
      <c r="B25" s="430">
        <v>1233.4</v>
      </c>
      <c r="C25" s="430">
        <v>480.3</v>
      </c>
      <c r="D25" s="431">
        <v>714.3</v>
      </c>
      <c r="E25" s="417"/>
    </row>
    <row r="26" spans="1:5" ht="11.25">
      <c r="A26" s="426">
        <v>92</v>
      </c>
      <c r="B26" s="430">
        <v>1255.9</v>
      </c>
      <c r="C26" s="430">
        <v>494.4</v>
      </c>
      <c r="D26" s="431">
        <v>727.2</v>
      </c>
      <c r="E26" s="417"/>
    </row>
    <row r="27" spans="1:5" ht="11.25">
      <c r="A27" s="426">
        <v>93</v>
      </c>
      <c r="B27" s="430">
        <v>1295.5</v>
      </c>
      <c r="C27" s="430">
        <v>504</v>
      </c>
      <c r="D27" s="431">
        <v>749.9</v>
      </c>
      <c r="E27" s="417"/>
    </row>
    <row r="28" spans="1:5" ht="11.25">
      <c r="A28" s="426">
        <v>94</v>
      </c>
      <c r="B28" s="430">
        <v>1321.4</v>
      </c>
      <c r="C28" s="430">
        <v>513.4</v>
      </c>
      <c r="D28" s="431">
        <v>764.9</v>
      </c>
      <c r="E28" s="417"/>
    </row>
    <row r="29" spans="1:5" ht="11.25">
      <c r="A29" s="426">
        <v>1995</v>
      </c>
      <c r="B29" s="430">
        <v>1337.3</v>
      </c>
      <c r="C29" s="430">
        <v>521.9</v>
      </c>
      <c r="D29" s="431">
        <v>774.1</v>
      </c>
      <c r="E29" s="417"/>
    </row>
    <row r="30" spans="1:5" ht="11.25">
      <c r="A30" s="426">
        <v>96</v>
      </c>
      <c r="B30" s="430">
        <v>1403.7</v>
      </c>
      <c r="C30" s="430">
        <v>532.3</v>
      </c>
      <c r="D30" s="431">
        <v>793.6</v>
      </c>
      <c r="E30" s="417"/>
    </row>
    <row r="31" spans="1:5" ht="11.25">
      <c r="A31" s="426">
        <v>97</v>
      </c>
      <c r="B31" s="430">
        <v>1420.6</v>
      </c>
      <c r="C31" s="430">
        <v>541.8</v>
      </c>
      <c r="D31" s="431">
        <v>803.1</v>
      </c>
      <c r="E31" s="417"/>
    </row>
    <row r="32" spans="1:5" ht="11.25">
      <c r="A32" s="426">
        <v>98</v>
      </c>
      <c r="B32" s="430">
        <v>1436.2</v>
      </c>
      <c r="C32" s="430">
        <v>544.5</v>
      </c>
      <c r="D32" s="431">
        <v>811.9</v>
      </c>
      <c r="E32" s="417"/>
    </row>
    <row r="33" spans="1:5" ht="11.25">
      <c r="A33" s="426">
        <v>99</v>
      </c>
      <c r="B33" s="430">
        <v>1465</v>
      </c>
      <c r="C33" s="430">
        <v>545.8</v>
      </c>
      <c r="D33" s="431">
        <v>821.6</v>
      </c>
      <c r="E33" s="417"/>
    </row>
    <row r="34" spans="1:5" ht="11.25">
      <c r="A34" s="426">
        <v>2000</v>
      </c>
      <c r="B34" s="430">
        <v>1479.7</v>
      </c>
      <c r="C34" s="430">
        <v>554.5</v>
      </c>
      <c r="D34" s="431">
        <v>825.7</v>
      </c>
      <c r="E34" s="417"/>
    </row>
    <row r="35" spans="1:5" ht="11.25">
      <c r="A35" s="432" t="s">
        <v>482</v>
      </c>
      <c r="B35" s="430">
        <v>1512.2</v>
      </c>
      <c r="C35" s="430">
        <v>561.2</v>
      </c>
      <c r="D35" s="431">
        <v>843.9</v>
      </c>
      <c r="E35" s="417"/>
    </row>
    <row r="36" spans="1:5" ht="11.25">
      <c r="A36" s="432" t="s">
        <v>483</v>
      </c>
      <c r="B36" s="430">
        <v>1545.5</v>
      </c>
      <c r="C36" s="430">
        <v>573.5464000000001</v>
      </c>
      <c r="D36" s="431">
        <v>862.4658</v>
      </c>
      <c r="E36" s="417"/>
    </row>
    <row r="37" spans="1:8" ht="11.25">
      <c r="A37" s="432" t="s">
        <v>484</v>
      </c>
      <c r="B37" s="430">
        <v>1568.6849881450692</v>
      </c>
      <c r="C37" s="430">
        <v>585.0392190839696</v>
      </c>
      <c r="D37" s="431">
        <v>875.402787</v>
      </c>
      <c r="E37" s="417"/>
      <c r="F37" s="433"/>
      <c r="G37" s="433"/>
      <c r="H37" s="433"/>
    </row>
    <row r="38" spans="1:7" s="417" customFormat="1" ht="14.25" customHeight="1">
      <c r="A38" s="434" t="s">
        <v>485</v>
      </c>
      <c r="B38" s="430">
        <v>1595.3465935368672</v>
      </c>
      <c r="C38" s="435">
        <v>597.5290737033348</v>
      </c>
      <c r="D38" s="431">
        <v>890.284634379</v>
      </c>
      <c r="F38" s="436"/>
      <c r="G38" s="436"/>
    </row>
    <row r="39" spans="1:8" ht="11.25">
      <c r="A39" s="434" t="s">
        <v>486</v>
      </c>
      <c r="B39" s="430">
        <v>1627.2336575435422</v>
      </c>
      <c r="C39" s="435">
        <v>608.2845970299949</v>
      </c>
      <c r="D39" s="431">
        <v>908.09032706658</v>
      </c>
      <c r="E39" s="417"/>
      <c r="F39" s="433"/>
      <c r="G39" s="433"/>
      <c r="H39" s="433"/>
    </row>
    <row r="40" spans="1:8" ht="11.25">
      <c r="A40" s="437" t="s">
        <v>487</v>
      </c>
      <c r="B40" s="438">
        <v>1656.521149061298</v>
      </c>
      <c r="C40" s="439">
        <v>618.0171505824748</v>
      </c>
      <c r="D40" s="440">
        <v>926.2521336079117</v>
      </c>
      <c r="E40" s="417"/>
      <c r="F40" s="433"/>
      <c r="G40" s="433"/>
      <c r="H40" s="433"/>
    </row>
    <row r="41" spans="2:4" ht="21.75" customHeight="1">
      <c r="B41" s="441"/>
      <c r="C41" s="442"/>
      <c r="D41" s="442"/>
    </row>
    <row r="42" spans="2:4" ht="11.25">
      <c r="B42" s="441"/>
      <c r="C42" s="441"/>
      <c r="D42" s="441"/>
    </row>
    <row r="74" spans="1:20" ht="24" customHeight="1">
      <c r="A74" s="575" t="s">
        <v>415</v>
      </c>
      <c r="B74" s="576"/>
      <c r="C74" s="576"/>
      <c r="D74" s="576"/>
      <c r="E74" s="576"/>
      <c r="F74" s="576"/>
      <c r="G74" s="576"/>
      <c r="H74" s="576"/>
      <c r="J74" s="577" t="s">
        <v>415</v>
      </c>
      <c r="K74" s="577"/>
      <c r="L74" s="577"/>
      <c r="M74" s="577"/>
      <c r="N74" s="577"/>
      <c r="O74" s="577"/>
      <c r="P74" s="577"/>
      <c r="Q74" s="577"/>
      <c r="R74" s="577"/>
      <c r="S74" s="577"/>
      <c r="T74" s="577"/>
    </row>
  </sheetData>
  <sheetProtection/>
  <mergeCells count="3">
    <mergeCell ref="A74:H74"/>
    <mergeCell ref="J74:T74"/>
    <mergeCell ref="A1:I1"/>
  </mergeCells>
  <printOptions horizontalCentered="1" verticalCentered="1"/>
  <pageMargins left="0" right="0" top="0" bottom="0.3937007874015748" header="0.5118110236220472" footer="0.5118110236220472"/>
  <pageSetup horizontalDpi="300" verticalDpi="300" orientation="portrait" paperSize="9" r:id="rId1"/>
  <rowBreaks count="1" manualBreakCount="1">
    <brk id="36" max="8" man="1"/>
  </rowBreaks>
</worksheet>
</file>

<file path=xl/worksheets/sheet7.xml><?xml version="1.0" encoding="utf-8"?>
<worksheet xmlns="http://schemas.openxmlformats.org/spreadsheetml/2006/main" xmlns:r="http://schemas.openxmlformats.org/officeDocument/2006/relationships">
  <dimension ref="A1:U281"/>
  <sheetViews>
    <sheetView zoomScalePageLayoutView="0" workbookViewId="0" topLeftCell="A1">
      <selection activeCell="A1" sqref="A1:T1"/>
    </sheetView>
  </sheetViews>
  <sheetFormatPr defaultColWidth="11.421875" defaultRowHeight="12.75"/>
  <cols>
    <col min="1" max="1" width="13.8515625" style="11" customWidth="1"/>
    <col min="2" max="2" width="2.421875" style="11" customWidth="1"/>
    <col min="3" max="3" width="7.7109375" style="11" customWidth="1"/>
    <col min="4" max="4" width="1.57421875" style="11" customWidth="1"/>
    <col min="5" max="5" width="9.140625" style="11" customWidth="1"/>
    <col min="6" max="6" width="1.57421875" style="11" customWidth="1"/>
    <col min="7" max="7" width="8.8515625" style="11" customWidth="1"/>
    <col min="8" max="8" width="1.57421875" style="11" customWidth="1"/>
    <col min="9" max="9" width="8.7109375" style="11" customWidth="1"/>
    <col min="10" max="10" width="1.57421875" style="11" customWidth="1"/>
    <col min="11" max="11" width="7.7109375" style="11" customWidth="1"/>
    <col min="12" max="12" width="1.57421875" style="11" customWidth="1"/>
    <col min="13" max="13" width="8.8515625" style="11" customWidth="1"/>
    <col min="14" max="14" width="1.57421875" style="11" customWidth="1"/>
    <col min="15" max="15" width="8.8515625" style="11" customWidth="1"/>
    <col min="16" max="16" width="1.57421875" style="11" customWidth="1"/>
    <col min="17" max="17" width="8.7109375" style="11" customWidth="1"/>
    <col min="18" max="18" width="1.57421875" style="11" customWidth="1"/>
    <col min="19" max="19" width="8.7109375" style="11" customWidth="1"/>
    <col min="20" max="20" width="1.57421875" style="11" customWidth="1"/>
    <col min="21" max="21" width="3.57421875" style="11" customWidth="1"/>
    <col min="22" max="16384" width="11.421875" style="11" customWidth="1"/>
  </cols>
  <sheetData>
    <row r="1" spans="1:20" s="28" customFormat="1" ht="11.25">
      <c r="A1" s="483" t="s">
        <v>249</v>
      </c>
      <c r="B1" s="483"/>
      <c r="C1" s="483"/>
      <c r="D1" s="483"/>
      <c r="E1" s="483"/>
      <c r="F1" s="483"/>
      <c r="G1" s="483"/>
      <c r="H1" s="483"/>
      <c r="I1" s="483"/>
      <c r="J1" s="483"/>
      <c r="K1" s="483"/>
      <c r="L1" s="483"/>
      <c r="M1" s="483"/>
      <c r="N1" s="483"/>
      <c r="O1" s="483"/>
      <c r="P1" s="483"/>
      <c r="Q1" s="483"/>
      <c r="R1" s="483"/>
      <c r="S1" s="483"/>
      <c r="T1" s="483"/>
    </row>
    <row r="2" spans="1:20" ht="11.25">
      <c r="A2" s="585"/>
      <c r="B2" s="585"/>
      <c r="C2" s="585"/>
      <c r="D2" s="585"/>
      <c r="E2" s="585"/>
      <c r="F2" s="585"/>
      <c r="G2" s="585"/>
      <c r="H2" s="585"/>
      <c r="I2" s="585"/>
      <c r="J2" s="585"/>
      <c r="K2" s="585"/>
      <c r="L2" s="585"/>
      <c r="M2" s="585"/>
      <c r="N2" s="585"/>
      <c r="O2" s="585"/>
      <c r="P2" s="585"/>
      <c r="Q2" s="585"/>
      <c r="R2" s="585"/>
      <c r="S2" s="585"/>
      <c r="T2" s="585"/>
    </row>
    <row r="3" spans="3:20" ht="11.25">
      <c r="C3" s="46"/>
      <c r="D3" s="46"/>
      <c r="E3" s="46"/>
      <c r="F3" s="46"/>
      <c r="G3" s="46"/>
      <c r="H3" s="46"/>
      <c r="I3" s="46"/>
      <c r="J3" s="46"/>
      <c r="K3" s="46"/>
      <c r="L3" s="46"/>
      <c r="M3" s="46"/>
      <c r="O3" s="28"/>
      <c r="P3" s="28"/>
      <c r="Q3" s="28"/>
      <c r="R3" s="28"/>
      <c r="S3" s="28"/>
      <c r="T3" s="68" t="s">
        <v>270</v>
      </c>
    </row>
    <row r="4" spans="1:20" ht="11.25">
      <c r="A4" s="586"/>
      <c r="B4" s="258"/>
      <c r="C4" s="588" t="s">
        <v>0</v>
      </c>
      <c r="D4" s="589"/>
      <c r="E4" s="589"/>
      <c r="F4" s="589"/>
      <c r="G4" s="589"/>
      <c r="H4" s="581"/>
      <c r="I4" s="590" t="s">
        <v>1</v>
      </c>
      <c r="J4" s="591"/>
      <c r="K4" s="591"/>
      <c r="L4" s="591"/>
      <c r="M4" s="591"/>
      <c r="N4" s="591"/>
      <c r="O4" s="592" t="s">
        <v>2</v>
      </c>
      <c r="P4" s="591"/>
      <c r="Q4" s="591"/>
      <c r="R4" s="591"/>
      <c r="S4" s="591"/>
      <c r="T4" s="593"/>
    </row>
    <row r="5" spans="1:20" s="28" customFormat="1" ht="11.25">
      <c r="A5" s="587"/>
      <c r="B5" s="60"/>
      <c r="C5" s="580" t="s">
        <v>3</v>
      </c>
      <c r="D5" s="584"/>
      <c r="E5" s="580" t="s">
        <v>4</v>
      </c>
      <c r="F5" s="581"/>
      <c r="G5" s="582" t="s">
        <v>2</v>
      </c>
      <c r="H5" s="584"/>
      <c r="I5" s="580" t="s">
        <v>3</v>
      </c>
      <c r="J5" s="581"/>
      <c r="K5" s="582" t="s">
        <v>4</v>
      </c>
      <c r="L5" s="584"/>
      <c r="M5" s="580" t="s">
        <v>2</v>
      </c>
      <c r="N5" s="581"/>
      <c r="O5" s="582" t="s">
        <v>3</v>
      </c>
      <c r="P5" s="584"/>
      <c r="Q5" s="580" t="s">
        <v>4</v>
      </c>
      <c r="R5" s="581"/>
      <c r="S5" s="582" t="s">
        <v>2</v>
      </c>
      <c r="T5" s="581"/>
    </row>
    <row r="6" spans="1:20" s="28" customFormat="1" ht="11.25">
      <c r="A6" s="255"/>
      <c r="B6" s="261"/>
      <c r="C6" s="259" t="s">
        <v>5</v>
      </c>
      <c r="D6" s="259"/>
      <c r="E6" s="277" t="s">
        <v>5</v>
      </c>
      <c r="F6" s="260"/>
      <c r="G6" s="259" t="s">
        <v>5</v>
      </c>
      <c r="H6" s="259"/>
      <c r="I6" s="277" t="s">
        <v>5</v>
      </c>
      <c r="J6" s="260"/>
      <c r="K6" s="259" t="s">
        <v>5</v>
      </c>
      <c r="L6" s="259"/>
      <c r="M6" s="277" t="s">
        <v>5</v>
      </c>
      <c r="N6" s="260"/>
      <c r="O6" s="259" t="s">
        <v>5</v>
      </c>
      <c r="P6" s="259"/>
      <c r="Q6" s="277" t="s">
        <v>5</v>
      </c>
      <c r="R6" s="260"/>
      <c r="S6" s="259" t="s">
        <v>5</v>
      </c>
      <c r="T6" s="260"/>
    </row>
    <row r="7" spans="1:20" s="28" customFormat="1" ht="11.25">
      <c r="A7" s="256" t="s">
        <v>6</v>
      </c>
      <c r="B7" s="262"/>
      <c r="C7" s="55">
        <v>23.8</v>
      </c>
      <c r="D7" s="55"/>
      <c r="E7" s="204">
        <v>10.5</v>
      </c>
      <c r="F7" s="208"/>
      <c r="G7" s="55">
        <v>13.8</v>
      </c>
      <c r="H7" s="55"/>
      <c r="I7" s="204">
        <v>12.8</v>
      </c>
      <c r="J7" s="208"/>
      <c r="K7" s="55">
        <v>9.4</v>
      </c>
      <c r="L7" s="55"/>
      <c r="M7" s="204">
        <v>11.9</v>
      </c>
      <c r="N7" s="208"/>
      <c r="O7" s="55">
        <v>17.3</v>
      </c>
      <c r="P7" s="55"/>
      <c r="Q7" s="204">
        <v>10.4</v>
      </c>
      <c r="R7" s="208"/>
      <c r="S7" s="55">
        <v>13.2</v>
      </c>
      <c r="T7" s="257"/>
    </row>
    <row r="8" spans="1:20" s="28" customFormat="1" ht="11.25">
      <c r="A8" s="256" t="s">
        <v>7</v>
      </c>
      <c r="B8" s="262"/>
      <c r="C8" s="55">
        <v>21.7</v>
      </c>
      <c r="D8" s="55"/>
      <c r="E8" s="204">
        <v>12.9</v>
      </c>
      <c r="F8" s="208"/>
      <c r="G8" s="55">
        <v>15.1</v>
      </c>
      <c r="H8" s="55"/>
      <c r="I8" s="204">
        <v>23.4</v>
      </c>
      <c r="J8" s="208"/>
      <c r="K8" s="55">
        <v>17</v>
      </c>
      <c r="L8" s="55"/>
      <c r="M8" s="204">
        <v>21.8</v>
      </c>
      <c r="N8" s="208"/>
      <c r="O8" s="55">
        <v>22.7</v>
      </c>
      <c r="P8" s="55"/>
      <c r="Q8" s="204">
        <v>13.5</v>
      </c>
      <c r="R8" s="208"/>
      <c r="S8" s="55">
        <v>17.3</v>
      </c>
      <c r="T8" s="257"/>
    </row>
    <row r="9" spans="1:21" s="28" customFormat="1" ht="11.25">
      <c r="A9" s="256" t="s">
        <v>8</v>
      </c>
      <c r="B9" s="262"/>
      <c r="C9" s="55">
        <v>18.8</v>
      </c>
      <c r="D9" s="55"/>
      <c r="E9" s="204">
        <v>14.4</v>
      </c>
      <c r="F9" s="208"/>
      <c r="G9" s="55">
        <v>15.5</v>
      </c>
      <c r="H9" s="55"/>
      <c r="I9" s="204">
        <v>22.7</v>
      </c>
      <c r="J9" s="208"/>
      <c r="K9" s="55">
        <v>20.8</v>
      </c>
      <c r="L9" s="55"/>
      <c r="M9" s="204">
        <v>22.2</v>
      </c>
      <c r="N9" s="208"/>
      <c r="O9" s="55">
        <v>21.1</v>
      </c>
      <c r="P9" s="55"/>
      <c r="Q9" s="204">
        <v>15.3</v>
      </c>
      <c r="R9" s="208"/>
      <c r="S9" s="55">
        <v>17.7</v>
      </c>
      <c r="T9" s="257"/>
      <c r="U9" s="112"/>
    </row>
    <row r="10" spans="1:20" s="28" customFormat="1" ht="11.25">
      <c r="A10" s="256" t="s">
        <v>9</v>
      </c>
      <c r="B10" s="262"/>
      <c r="C10" s="55">
        <v>15.1</v>
      </c>
      <c r="D10" s="55"/>
      <c r="E10" s="204">
        <v>15.8</v>
      </c>
      <c r="F10" s="208"/>
      <c r="G10" s="55">
        <v>15.6</v>
      </c>
      <c r="H10" s="55"/>
      <c r="I10" s="204">
        <v>18.3</v>
      </c>
      <c r="J10" s="208"/>
      <c r="K10" s="55">
        <v>20.1</v>
      </c>
      <c r="L10" s="55"/>
      <c r="M10" s="204">
        <v>18.8</v>
      </c>
      <c r="N10" s="208"/>
      <c r="O10" s="55">
        <v>17</v>
      </c>
      <c r="P10" s="55"/>
      <c r="Q10" s="204">
        <v>16.4</v>
      </c>
      <c r="R10" s="208"/>
      <c r="S10" s="55">
        <v>16.6</v>
      </c>
      <c r="T10" s="257"/>
    </row>
    <row r="11" spans="1:20" s="28" customFormat="1" ht="11.25">
      <c r="A11" s="256" t="s">
        <v>10</v>
      </c>
      <c r="B11" s="262"/>
      <c r="C11" s="55">
        <v>11.7</v>
      </c>
      <c r="D11" s="55"/>
      <c r="E11" s="204">
        <v>17.6</v>
      </c>
      <c r="F11" s="208"/>
      <c r="G11" s="55">
        <v>16.1</v>
      </c>
      <c r="H11" s="55"/>
      <c r="I11" s="204">
        <v>14.4</v>
      </c>
      <c r="J11" s="208"/>
      <c r="K11" s="55">
        <v>16.6</v>
      </c>
      <c r="L11" s="55"/>
      <c r="M11" s="204">
        <v>15</v>
      </c>
      <c r="N11" s="208"/>
      <c r="O11" s="55">
        <v>13.3</v>
      </c>
      <c r="P11" s="55"/>
      <c r="Q11" s="204">
        <v>17.4</v>
      </c>
      <c r="R11" s="208"/>
      <c r="S11" s="55">
        <v>15.7</v>
      </c>
      <c r="T11" s="257"/>
    </row>
    <row r="12" spans="1:20" s="28" customFormat="1" ht="11.25">
      <c r="A12" s="256" t="s">
        <v>11</v>
      </c>
      <c r="B12" s="262"/>
      <c r="C12" s="55">
        <v>5.5</v>
      </c>
      <c r="D12" s="55"/>
      <c r="E12" s="204">
        <v>13.4</v>
      </c>
      <c r="F12" s="208"/>
      <c r="G12" s="55">
        <v>11.4</v>
      </c>
      <c r="H12" s="55"/>
      <c r="I12" s="204">
        <v>6</v>
      </c>
      <c r="J12" s="208"/>
      <c r="K12" s="55">
        <v>8.9</v>
      </c>
      <c r="L12" s="55"/>
      <c r="M12" s="204">
        <v>6.7</v>
      </c>
      <c r="N12" s="208"/>
      <c r="O12" s="55">
        <v>5.8</v>
      </c>
      <c r="P12" s="55"/>
      <c r="Q12" s="204">
        <v>12.8</v>
      </c>
      <c r="R12" s="208"/>
      <c r="S12" s="55">
        <v>9.9</v>
      </c>
      <c r="T12" s="257"/>
    </row>
    <row r="13" spans="1:20" s="28" customFormat="1" ht="11.25">
      <c r="A13" s="264" t="s">
        <v>12</v>
      </c>
      <c r="B13" s="145"/>
      <c r="C13" s="153">
        <v>3.5</v>
      </c>
      <c r="D13" s="153"/>
      <c r="E13" s="278">
        <v>15.4</v>
      </c>
      <c r="F13" s="279"/>
      <c r="G13" s="153">
        <v>12.4</v>
      </c>
      <c r="H13" s="153"/>
      <c r="I13" s="278">
        <v>2.4</v>
      </c>
      <c r="J13" s="279"/>
      <c r="K13" s="153">
        <v>7.2</v>
      </c>
      <c r="L13" s="153"/>
      <c r="M13" s="278">
        <v>3.6</v>
      </c>
      <c r="N13" s="279"/>
      <c r="O13" s="153">
        <v>2.9</v>
      </c>
      <c r="P13" s="153"/>
      <c r="Q13" s="278">
        <v>14.3</v>
      </c>
      <c r="R13" s="279"/>
      <c r="S13" s="153">
        <v>9.6</v>
      </c>
      <c r="T13" s="265"/>
    </row>
    <row r="14" spans="1:20" s="28" customFormat="1" ht="11.25">
      <c r="A14" s="256" t="s">
        <v>13</v>
      </c>
      <c r="B14" s="263"/>
      <c r="C14" s="55">
        <v>76.3</v>
      </c>
      <c r="D14" s="70"/>
      <c r="E14" s="204">
        <v>89.5</v>
      </c>
      <c r="F14" s="257"/>
      <c r="G14" s="55">
        <v>86.1</v>
      </c>
      <c r="H14" s="70"/>
      <c r="I14" s="281">
        <v>87.2</v>
      </c>
      <c r="J14" s="257"/>
      <c r="K14" s="70">
        <v>90.6</v>
      </c>
      <c r="L14" s="70"/>
      <c r="M14" s="281">
        <v>88.1</v>
      </c>
      <c r="N14" s="257"/>
      <c r="O14" s="70">
        <v>82.8</v>
      </c>
      <c r="P14" s="70"/>
      <c r="Q14" s="281">
        <v>89.7</v>
      </c>
      <c r="R14" s="257"/>
      <c r="S14" s="70">
        <v>86.8</v>
      </c>
      <c r="T14" s="257"/>
    </row>
    <row r="15" spans="1:20" s="28" customFormat="1" ht="11.25">
      <c r="A15" s="264" t="s">
        <v>15</v>
      </c>
      <c r="B15" s="268"/>
      <c r="C15" s="269">
        <v>20.7</v>
      </c>
      <c r="D15" s="269"/>
      <c r="E15" s="280">
        <v>46.4</v>
      </c>
      <c r="F15" s="265"/>
      <c r="G15" s="269">
        <v>39.9</v>
      </c>
      <c r="H15" s="269"/>
      <c r="I15" s="280">
        <v>22.8</v>
      </c>
      <c r="J15" s="265"/>
      <c r="K15" s="269">
        <v>32.7</v>
      </c>
      <c r="L15" s="269"/>
      <c r="M15" s="280">
        <v>25.3</v>
      </c>
      <c r="N15" s="265"/>
      <c r="O15" s="269">
        <v>22</v>
      </c>
      <c r="P15" s="269"/>
      <c r="Q15" s="280">
        <v>44.5</v>
      </c>
      <c r="R15" s="265"/>
      <c r="S15" s="269">
        <v>35.2</v>
      </c>
      <c r="T15" s="265"/>
    </row>
    <row r="16" spans="1:20" s="28" customFormat="1" ht="11.25">
      <c r="A16" s="266" t="s">
        <v>16</v>
      </c>
      <c r="B16" s="267"/>
      <c r="C16" s="70">
        <v>100</v>
      </c>
      <c r="D16" s="70"/>
      <c r="E16" s="281">
        <v>100</v>
      </c>
      <c r="F16" s="257"/>
      <c r="G16" s="70">
        <v>100</v>
      </c>
      <c r="H16" s="70"/>
      <c r="I16" s="281">
        <v>100</v>
      </c>
      <c r="J16" s="257"/>
      <c r="K16" s="70">
        <v>100</v>
      </c>
      <c r="L16" s="70"/>
      <c r="M16" s="281">
        <v>100</v>
      </c>
      <c r="N16" s="257"/>
      <c r="O16" s="70">
        <v>100</v>
      </c>
      <c r="P16" s="70"/>
      <c r="Q16" s="281">
        <v>100</v>
      </c>
      <c r="R16" s="257"/>
      <c r="S16" s="70">
        <v>100</v>
      </c>
      <c r="T16" s="257"/>
    </row>
    <row r="17" spans="1:20" s="117" customFormat="1" ht="12" thickBot="1">
      <c r="A17" s="273" t="s">
        <v>17</v>
      </c>
      <c r="B17" s="274"/>
      <c r="C17" s="275">
        <v>89184</v>
      </c>
      <c r="D17" s="275"/>
      <c r="E17" s="282">
        <v>267099</v>
      </c>
      <c r="F17" s="283"/>
      <c r="G17" s="275">
        <v>356283</v>
      </c>
      <c r="H17" s="275"/>
      <c r="I17" s="282">
        <v>128087</v>
      </c>
      <c r="J17" s="283"/>
      <c r="K17" s="275">
        <v>42424</v>
      </c>
      <c r="L17" s="285"/>
      <c r="M17" s="282">
        <v>170511</v>
      </c>
      <c r="N17" s="283"/>
      <c r="O17" s="275">
        <v>217271</v>
      </c>
      <c r="P17" s="275"/>
      <c r="Q17" s="282">
        <v>309523</v>
      </c>
      <c r="R17" s="283"/>
      <c r="S17" s="275">
        <v>526794</v>
      </c>
      <c r="T17" s="276"/>
    </row>
    <row r="18" spans="1:20" s="118" customFormat="1" ht="22.5">
      <c r="A18" s="270" t="s">
        <v>250</v>
      </c>
      <c r="B18" s="271"/>
      <c r="C18" s="272">
        <v>71.9</v>
      </c>
      <c r="D18" s="272"/>
      <c r="E18" s="284">
        <v>78.2</v>
      </c>
      <c r="F18" s="271"/>
      <c r="G18" s="272">
        <v>76.6</v>
      </c>
      <c r="H18" s="272"/>
      <c r="I18" s="284">
        <v>73.2</v>
      </c>
      <c r="J18" s="271"/>
      <c r="K18" s="272">
        <v>75.7</v>
      </c>
      <c r="L18" s="272"/>
      <c r="M18" s="284">
        <v>73.9</v>
      </c>
      <c r="N18" s="271"/>
      <c r="O18" s="272">
        <v>72.7</v>
      </c>
      <c r="P18" s="272"/>
      <c r="Q18" s="284">
        <v>77.9</v>
      </c>
      <c r="R18" s="271"/>
      <c r="S18" s="272">
        <v>75.7</v>
      </c>
      <c r="T18" s="271"/>
    </row>
    <row r="19" spans="1:20" s="118" customFormat="1" ht="11.25">
      <c r="A19" s="583" t="s">
        <v>266</v>
      </c>
      <c r="B19" s="583"/>
      <c r="C19" s="583"/>
      <c r="D19" s="583"/>
      <c r="E19" s="583"/>
      <c r="F19" s="583"/>
      <c r="G19" s="583"/>
      <c r="H19" s="583"/>
      <c r="I19" s="583"/>
      <c r="J19" s="583"/>
      <c r="K19" s="583"/>
      <c r="L19" s="583"/>
      <c r="M19" s="583"/>
      <c r="N19" s="583"/>
      <c r="O19" s="583"/>
      <c r="P19" s="583"/>
      <c r="Q19" s="583"/>
      <c r="R19" s="583"/>
      <c r="S19" s="583"/>
      <c r="T19" s="583"/>
    </row>
    <row r="20" spans="1:14" s="28" customFormat="1" ht="11.25">
      <c r="A20" s="578" t="s">
        <v>470</v>
      </c>
      <c r="B20" s="579"/>
      <c r="C20" s="579"/>
      <c r="D20" s="579"/>
      <c r="E20" s="579"/>
      <c r="F20" s="579"/>
      <c r="G20" s="579"/>
      <c r="H20" s="579"/>
      <c r="I20" s="579"/>
      <c r="J20" s="579"/>
      <c r="K20" s="579"/>
      <c r="L20" s="579"/>
      <c r="M20" s="579"/>
      <c r="N20" s="579"/>
    </row>
    <row r="22" spans="3:13" s="31" customFormat="1" ht="11.25">
      <c r="C22" s="42"/>
      <c r="D22" s="42"/>
      <c r="E22" s="70"/>
      <c r="F22" s="42"/>
      <c r="G22" s="42"/>
      <c r="H22" s="42"/>
      <c r="I22" s="42"/>
      <c r="J22" s="42"/>
      <c r="K22" s="42"/>
      <c r="L22" s="42"/>
      <c r="M22" s="42"/>
    </row>
    <row r="23" spans="3:13" s="31" customFormat="1" ht="11.25">
      <c r="C23" s="42"/>
      <c r="D23" s="42"/>
      <c r="E23" s="42"/>
      <c r="F23" s="42"/>
      <c r="G23" s="42"/>
      <c r="H23" s="42"/>
      <c r="I23" s="42"/>
      <c r="J23" s="42"/>
      <c r="K23" s="42"/>
      <c r="L23" s="42"/>
      <c r="M23" s="42"/>
    </row>
    <row r="24" spans="3:13" s="31" customFormat="1" ht="11.25">
      <c r="C24" s="42"/>
      <c r="D24" s="42"/>
      <c r="E24" s="42"/>
      <c r="F24" s="42"/>
      <c r="G24" s="42"/>
      <c r="H24" s="42"/>
      <c r="I24" s="42"/>
      <c r="J24" s="42"/>
      <c r="K24" s="42"/>
      <c r="L24" s="42"/>
      <c r="M24" s="42"/>
    </row>
    <row r="25" spans="3:13" s="31" customFormat="1" ht="11.25">
      <c r="C25" s="42"/>
      <c r="D25" s="42"/>
      <c r="E25" s="42"/>
      <c r="F25" s="42"/>
      <c r="G25" s="42"/>
      <c r="H25" s="42"/>
      <c r="I25" s="42"/>
      <c r="J25" s="42"/>
      <c r="K25" s="42"/>
      <c r="L25" s="42"/>
      <c r="M25" s="42"/>
    </row>
    <row r="26" spans="3:13" s="31" customFormat="1" ht="11.25">
      <c r="C26" s="42"/>
      <c r="D26" s="42"/>
      <c r="E26" s="42"/>
      <c r="F26" s="42"/>
      <c r="G26" s="42"/>
      <c r="H26" s="42"/>
      <c r="I26" s="42"/>
      <c r="J26" s="42"/>
      <c r="K26" s="42"/>
      <c r="L26" s="42"/>
      <c r="M26" s="42"/>
    </row>
    <row r="27" spans="3:13" s="31" customFormat="1" ht="11.25">
      <c r="C27" s="42"/>
      <c r="D27" s="42"/>
      <c r="E27" s="42"/>
      <c r="F27" s="42"/>
      <c r="G27" s="42"/>
      <c r="H27" s="42"/>
      <c r="I27" s="42"/>
      <c r="J27" s="42"/>
      <c r="K27" s="42"/>
      <c r="L27" s="42"/>
      <c r="M27" s="42"/>
    </row>
    <row r="28" spans="3:13" s="31" customFormat="1" ht="11.25">
      <c r="C28" s="42"/>
      <c r="D28" s="42"/>
      <c r="E28" s="42"/>
      <c r="F28" s="42"/>
      <c r="G28" s="42"/>
      <c r="H28" s="42"/>
      <c r="I28" s="42"/>
      <c r="J28" s="42"/>
      <c r="K28" s="42"/>
      <c r="L28" s="42"/>
      <c r="M28" s="42"/>
    </row>
    <row r="29" spans="3:13" s="31" customFormat="1" ht="11.25">
      <c r="C29" s="42"/>
      <c r="D29" s="42"/>
      <c r="E29" s="42"/>
      <c r="F29" s="42"/>
      <c r="G29" s="42"/>
      <c r="H29" s="42"/>
      <c r="I29" s="42"/>
      <c r="J29" s="42"/>
      <c r="K29" s="42"/>
      <c r="L29" s="42"/>
      <c r="M29" s="42"/>
    </row>
    <row r="30" spans="3:13" s="31" customFormat="1" ht="11.25">
      <c r="C30" s="42"/>
      <c r="D30" s="42"/>
      <c r="E30" s="42"/>
      <c r="F30" s="42"/>
      <c r="G30" s="42"/>
      <c r="H30" s="42"/>
      <c r="I30" s="42"/>
      <c r="J30" s="42"/>
      <c r="K30" s="42"/>
      <c r="L30" s="42"/>
      <c r="M30" s="42"/>
    </row>
    <row r="31" spans="3:13" s="31" customFormat="1" ht="11.25">
      <c r="C31" s="42"/>
      <c r="D31" s="42"/>
      <c r="E31" s="42"/>
      <c r="F31" s="42"/>
      <c r="G31" s="42"/>
      <c r="H31" s="42"/>
      <c r="I31" s="42"/>
      <c r="J31" s="42"/>
      <c r="K31" s="42"/>
      <c r="L31" s="42"/>
      <c r="M31" s="42"/>
    </row>
    <row r="32" spans="3:13" s="31" customFormat="1" ht="11.25">
      <c r="C32" s="42"/>
      <c r="D32" s="42"/>
      <c r="E32" s="42"/>
      <c r="F32" s="42"/>
      <c r="G32" s="42"/>
      <c r="H32" s="42"/>
      <c r="I32" s="42"/>
      <c r="J32" s="42"/>
      <c r="K32" s="42"/>
      <c r="L32" s="42"/>
      <c r="M32" s="42"/>
    </row>
    <row r="33" spans="3:13" s="31" customFormat="1" ht="11.25">
      <c r="C33" s="42"/>
      <c r="D33" s="42"/>
      <c r="E33" s="42"/>
      <c r="F33" s="42"/>
      <c r="G33" s="42"/>
      <c r="H33" s="42"/>
      <c r="I33" s="42"/>
      <c r="J33" s="42"/>
      <c r="K33" s="42"/>
      <c r="L33" s="42"/>
      <c r="M33" s="42"/>
    </row>
    <row r="34" spans="3:13" s="31" customFormat="1" ht="11.25">
      <c r="C34" s="42"/>
      <c r="D34" s="42"/>
      <c r="E34" s="42"/>
      <c r="F34" s="42"/>
      <c r="G34" s="42"/>
      <c r="H34" s="42"/>
      <c r="I34" s="42"/>
      <c r="J34" s="42"/>
      <c r="K34" s="42"/>
      <c r="L34" s="42"/>
      <c r="M34" s="42"/>
    </row>
    <row r="35" spans="3:13" s="31" customFormat="1" ht="11.25">
      <c r="C35" s="42"/>
      <c r="D35" s="42"/>
      <c r="E35" s="42"/>
      <c r="F35" s="42"/>
      <c r="G35" s="42"/>
      <c r="H35" s="42"/>
      <c r="I35" s="42"/>
      <c r="J35" s="42"/>
      <c r="K35" s="42"/>
      <c r="L35" s="42"/>
      <c r="M35" s="42"/>
    </row>
    <row r="36" spans="3:13" s="31" customFormat="1" ht="11.25">
      <c r="C36" s="42"/>
      <c r="D36" s="42"/>
      <c r="E36" s="42"/>
      <c r="F36" s="42"/>
      <c r="G36" s="42"/>
      <c r="H36" s="42"/>
      <c r="I36" s="42"/>
      <c r="J36" s="42"/>
      <c r="K36" s="42"/>
      <c r="L36" s="42"/>
      <c r="M36" s="42"/>
    </row>
    <row r="37" spans="3:13" s="31" customFormat="1" ht="11.25">
      <c r="C37" s="42"/>
      <c r="D37" s="42"/>
      <c r="E37" s="42"/>
      <c r="F37" s="42"/>
      <c r="G37" s="42"/>
      <c r="H37" s="42"/>
      <c r="I37" s="42"/>
      <c r="J37" s="42"/>
      <c r="K37" s="42"/>
      <c r="L37" s="42"/>
      <c r="M37" s="42"/>
    </row>
    <row r="38" spans="3:13" s="31" customFormat="1" ht="11.25">
      <c r="C38" s="42"/>
      <c r="D38" s="42"/>
      <c r="E38" s="42"/>
      <c r="F38" s="42"/>
      <c r="G38" s="42"/>
      <c r="H38" s="42"/>
      <c r="I38" s="42"/>
      <c r="J38" s="42"/>
      <c r="K38" s="42"/>
      <c r="L38" s="42"/>
      <c r="M38" s="42"/>
    </row>
    <row r="39" spans="3:13" s="31" customFormat="1" ht="11.25">
      <c r="C39" s="42"/>
      <c r="D39" s="42"/>
      <c r="E39" s="42"/>
      <c r="F39" s="42"/>
      <c r="G39" s="42"/>
      <c r="H39" s="42"/>
      <c r="I39" s="42"/>
      <c r="J39" s="42"/>
      <c r="K39" s="42"/>
      <c r="L39" s="42"/>
      <c r="M39" s="42"/>
    </row>
    <row r="40" spans="3:13" s="31" customFormat="1" ht="11.25">
      <c r="C40" s="42"/>
      <c r="D40" s="42"/>
      <c r="E40" s="42"/>
      <c r="F40" s="42"/>
      <c r="G40" s="42"/>
      <c r="H40" s="42"/>
      <c r="I40" s="42"/>
      <c r="J40" s="42"/>
      <c r="K40" s="42"/>
      <c r="L40" s="42"/>
      <c r="M40" s="42"/>
    </row>
    <row r="41" spans="3:13" s="31" customFormat="1" ht="11.25">
      <c r="C41" s="42"/>
      <c r="D41" s="42"/>
      <c r="E41" s="42"/>
      <c r="F41" s="42"/>
      <c r="G41" s="42"/>
      <c r="H41" s="42"/>
      <c r="I41" s="42"/>
      <c r="J41" s="42"/>
      <c r="K41" s="42"/>
      <c r="L41" s="42"/>
      <c r="M41" s="42"/>
    </row>
    <row r="42" spans="3:13" s="31" customFormat="1" ht="11.25">
      <c r="C42" s="42"/>
      <c r="D42" s="42"/>
      <c r="E42" s="42"/>
      <c r="F42" s="42"/>
      <c r="G42" s="42"/>
      <c r="H42" s="42"/>
      <c r="I42" s="42"/>
      <c r="J42" s="42"/>
      <c r="K42" s="42"/>
      <c r="L42" s="42"/>
      <c r="M42" s="42"/>
    </row>
    <row r="43" spans="3:13" s="31" customFormat="1" ht="11.25">
      <c r="C43" s="42"/>
      <c r="D43" s="42"/>
      <c r="E43" s="42"/>
      <c r="F43" s="42"/>
      <c r="G43" s="42"/>
      <c r="H43" s="42"/>
      <c r="I43" s="42"/>
      <c r="J43" s="42"/>
      <c r="K43" s="42"/>
      <c r="L43" s="42"/>
      <c r="M43" s="42"/>
    </row>
    <row r="44" spans="3:13" s="31" customFormat="1" ht="11.25">
      <c r="C44" s="42"/>
      <c r="D44" s="42"/>
      <c r="E44" s="42"/>
      <c r="F44" s="42"/>
      <c r="G44" s="42"/>
      <c r="H44" s="42"/>
      <c r="I44" s="42"/>
      <c r="J44" s="42"/>
      <c r="K44" s="42"/>
      <c r="L44" s="42"/>
      <c r="M44" s="42"/>
    </row>
    <row r="45" spans="3:13" s="31" customFormat="1" ht="11.25">
      <c r="C45" s="42"/>
      <c r="D45" s="42"/>
      <c r="E45" s="42"/>
      <c r="F45" s="42"/>
      <c r="G45" s="42"/>
      <c r="H45" s="42"/>
      <c r="I45" s="42"/>
      <c r="J45" s="42"/>
      <c r="K45" s="42"/>
      <c r="L45" s="42"/>
      <c r="M45" s="42"/>
    </row>
    <row r="46" spans="3:13" s="31" customFormat="1" ht="11.25">
      <c r="C46" s="42"/>
      <c r="D46" s="42"/>
      <c r="E46" s="42"/>
      <c r="F46" s="42"/>
      <c r="G46" s="42"/>
      <c r="H46" s="42"/>
      <c r="I46" s="42"/>
      <c r="J46" s="42"/>
      <c r="K46" s="42"/>
      <c r="L46" s="42"/>
      <c r="M46" s="42"/>
    </row>
    <row r="47" spans="3:13" s="31" customFormat="1" ht="11.25">
      <c r="C47" s="42"/>
      <c r="D47" s="42"/>
      <c r="E47" s="42"/>
      <c r="F47" s="42"/>
      <c r="G47" s="42"/>
      <c r="H47" s="42"/>
      <c r="I47" s="42"/>
      <c r="J47" s="42"/>
      <c r="K47" s="42"/>
      <c r="L47" s="42"/>
      <c r="M47" s="42"/>
    </row>
    <row r="48" spans="3:13" s="31" customFormat="1" ht="11.25">
      <c r="C48" s="42"/>
      <c r="D48" s="42"/>
      <c r="E48" s="42"/>
      <c r="F48" s="42"/>
      <c r="G48" s="42"/>
      <c r="H48" s="42"/>
      <c r="I48" s="42"/>
      <c r="J48" s="42"/>
      <c r="K48" s="42"/>
      <c r="L48" s="42"/>
      <c r="M48" s="42"/>
    </row>
    <row r="49" spans="3:13" s="31" customFormat="1" ht="11.25">
      <c r="C49" s="42"/>
      <c r="D49" s="42"/>
      <c r="E49" s="42"/>
      <c r="F49" s="42"/>
      <c r="G49" s="42"/>
      <c r="H49" s="42"/>
      <c r="I49" s="42"/>
      <c r="J49" s="42"/>
      <c r="K49" s="42"/>
      <c r="L49" s="42"/>
      <c r="M49" s="42"/>
    </row>
    <row r="50" spans="3:13" s="31" customFormat="1" ht="11.25">
      <c r="C50" s="42"/>
      <c r="D50" s="42"/>
      <c r="E50" s="42"/>
      <c r="F50" s="42"/>
      <c r="G50" s="42"/>
      <c r="H50" s="42"/>
      <c r="I50" s="42"/>
      <c r="J50" s="42"/>
      <c r="K50" s="42"/>
      <c r="L50" s="42"/>
      <c r="M50" s="42"/>
    </row>
    <row r="51" spans="3:13" s="31" customFormat="1" ht="11.25">
      <c r="C51" s="42"/>
      <c r="D51" s="42"/>
      <c r="E51" s="42"/>
      <c r="F51" s="42"/>
      <c r="G51" s="42"/>
      <c r="H51" s="42"/>
      <c r="I51" s="42"/>
      <c r="J51" s="42"/>
      <c r="K51" s="42"/>
      <c r="L51" s="42"/>
      <c r="M51" s="42"/>
    </row>
    <row r="52" spans="3:13" s="31" customFormat="1" ht="11.25">
      <c r="C52" s="42"/>
      <c r="D52" s="42"/>
      <c r="E52" s="42"/>
      <c r="F52" s="42"/>
      <c r="G52" s="42"/>
      <c r="H52" s="42"/>
      <c r="I52" s="42"/>
      <c r="J52" s="42"/>
      <c r="K52" s="42"/>
      <c r="L52" s="42"/>
      <c r="M52" s="42"/>
    </row>
    <row r="53" spans="3:13" s="31" customFormat="1" ht="11.25">
      <c r="C53" s="42"/>
      <c r="D53" s="42"/>
      <c r="E53" s="42"/>
      <c r="F53" s="42"/>
      <c r="G53" s="42"/>
      <c r="H53" s="42"/>
      <c r="I53" s="42"/>
      <c r="J53" s="42"/>
      <c r="K53" s="42"/>
      <c r="L53" s="42"/>
      <c r="M53" s="42"/>
    </row>
    <row r="54" spans="3:13" s="31" customFormat="1" ht="11.25">
      <c r="C54" s="42"/>
      <c r="D54" s="42"/>
      <c r="E54" s="42"/>
      <c r="F54" s="42"/>
      <c r="G54" s="42"/>
      <c r="H54" s="42"/>
      <c r="I54" s="42"/>
      <c r="J54" s="42"/>
      <c r="K54" s="42"/>
      <c r="L54" s="42"/>
      <c r="M54" s="42"/>
    </row>
    <row r="55" spans="3:13" s="31" customFormat="1" ht="11.25">
      <c r="C55" s="42"/>
      <c r="D55" s="42"/>
      <c r="E55" s="42"/>
      <c r="F55" s="42"/>
      <c r="G55" s="42"/>
      <c r="H55" s="42"/>
      <c r="I55" s="42"/>
      <c r="J55" s="42"/>
      <c r="K55" s="42"/>
      <c r="L55" s="42"/>
      <c r="M55" s="42"/>
    </row>
    <row r="56" spans="3:13" s="31" customFormat="1" ht="11.25">
      <c r="C56" s="42"/>
      <c r="D56" s="42"/>
      <c r="E56" s="42"/>
      <c r="F56" s="42"/>
      <c r="G56" s="42"/>
      <c r="H56" s="42"/>
      <c r="I56" s="42"/>
      <c r="J56" s="42"/>
      <c r="K56" s="42"/>
      <c r="L56" s="42"/>
      <c r="M56" s="42"/>
    </row>
    <row r="57" spans="3:13" s="31" customFormat="1" ht="11.25">
      <c r="C57" s="42"/>
      <c r="D57" s="42"/>
      <c r="E57" s="42"/>
      <c r="F57" s="42"/>
      <c r="G57" s="42"/>
      <c r="H57" s="42"/>
      <c r="I57" s="42"/>
      <c r="J57" s="42"/>
      <c r="K57" s="42"/>
      <c r="L57" s="42"/>
      <c r="M57" s="42"/>
    </row>
    <row r="58" spans="3:13" s="31" customFormat="1" ht="11.25">
      <c r="C58" s="42"/>
      <c r="D58" s="42"/>
      <c r="E58" s="42"/>
      <c r="F58" s="42"/>
      <c r="G58" s="42"/>
      <c r="H58" s="42"/>
      <c r="I58" s="42"/>
      <c r="J58" s="42"/>
      <c r="K58" s="42"/>
      <c r="L58" s="42"/>
      <c r="M58" s="42"/>
    </row>
    <row r="59" spans="3:13" s="31" customFormat="1" ht="11.25">
      <c r="C59" s="42"/>
      <c r="D59" s="42"/>
      <c r="E59" s="42"/>
      <c r="F59" s="42"/>
      <c r="G59" s="42"/>
      <c r="H59" s="42"/>
      <c r="I59" s="42"/>
      <c r="J59" s="42"/>
      <c r="K59" s="42"/>
      <c r="L59" s="42"/>
      <c r="M59" s="42"/>
    </row>
    <row r="60" spans="3:13" s="31" customFormat="1" ht="11.25">
      <c r="C60" s="42"/>
      <c r="D60" s="42"/>
      <c r="E60" s="42"/>
      <c r="F60" s="42"/>
      <c r="G60" s="42"/>
      <c r="H60" s="42"/>
      <c r="I60" s="42"/>
      <c r="J60" s="42"/>
      <c r="K60" s="42"/>
      <c r="L60" s="42"/>
      <c r="M60" s="42"/>
    </row>
    <row r="61" spans="3:13" s="31" customFormat="1" ht="11.25">
      <c r="C61" s="42"/>
      <c r="D61" s="42"/>
      <c r="E61" s="42"/>
      <c r="F61" s="42"/>
      <c r="G61" s="42"/>
      <c r="H61" s="42"/>
      <c r="I61" s="42"/>
      <c r="J61" s="42"/>
      <c r="K61" s="42"/>
      <c r="L61" s="42"/>
      <c r="M61" s="42"/>
    </row>
    <row r="62" spans="3:13" s="31" customFormat="1" ht="11.25">
      <c r="C62" s="42"/>
      <c r="D62" s="42"/>
      <c r="E62" s="42"/>
      <c r="F62" s="42"/>
      <c r="G62" s="42"/>
      <c r="H62" s="42"/>
      <c r="I62" s="42"/>
      <c r="J62" s="42"/>
      <c r="K62" s="42"/>
      <c r="L62" s="42"/>
      <c r="M62" s="42"/>
    </row>
    <row r="63" spans="3:13" s="31" customFormat="1" ht="11.25">
      <c r="C63" s="42"/>
      <c r="D63" s="42"/>
      <c r="E63" s="42"/>
      <c r="F63" s="42"/>
      <c r="G63" s="42"/>
      <c r="H63" s="42"/>
      <c r="I63" s="42"/>
      <c r="J63" s="42"/>
      <c r="K63" s="42"/>
      <c r="L63" s="42"/>
      <c r="M63" s="42"/>
    </row>
    <row r="64" spans="3:13" s="31" customFormat="1" ht="11.25">
      <c r="C64" s="42"/>
      <c r="D64" s="42"/>
      <c r="E64" s="42"/>
      <c r="F64" s="42"/>
      <c r="G64" s="42"/>
      <c r="H64" s="42"/>
      <c r="I64" s="42"/>
      <c r="J64" s="42"/>
      <c r="K64" s="42"/>
      <c r="L64" s="42"/>
      <c r="M64" s="42"/>
    </row>
    <row r="65" spans="3:13" s="31" customFormat="1" ht="11.25">
      <c r="C65" s="42"/>
      <c r="D65" s="42"/>
      <c r="E65" s="42"/>
      <c r="F65" s="42"/>
      <c r="G65" s="42"/>
      <c r="H65" s="42"/>
      <c r="I65" s="42"/>
      <c r="J65" s="42"/>
      <c r="K65" s="42"/>
      <c r="L65" s="42"/>
      <c r="M65" s="42"/>
    </row>
    <row r="66" spans="3:13" s="31" customFormat="1" ht="11.25">
      <c r="C66" s="42"/>
      <c r="D66" s="42"/>
      <c r="E66" s="42"/>
      <c r="F66" s="42"/>
      <c r="G66" s="42"/>
      <c r="H66" s="42"/>
      <c r="I66" s="42"/>
      <c r="J66" s="42"/>
      <c r="K66" s="42"/>
      <c r="L66" s="42"/>
      <c r="M66" s="42"/>
    </row>
    <row r="67" spans="3:13" s="31" customFormat="1" ht="11.25">
      <c r="C67" s="42"/>
      <c r="D67" s="42"/>
      <c r="E67" s="42"/>
      <c r="F67" s="42"/>
      <c r="G67" s="42"/>
      <c r="H67" s="42"/>
      <c r="I67" s="42"/>
      <c r="J67" s="42"/>
      <c r="K67" s="42"/>
      <c r="L67" s="42"/>
      <c r="M67" s="42"/>
    </row>
    <row r="68" spans="3:13" s="31" customFormat="1" ht="11.25">
      <c r="C68" s="42"/>
      <c r="D68" s="42"/>
      <c r="E68" s="42"/>
      <c r="F68" s="42"/>
      <c r="G68" s="42"/>
      <c r="H68" s="42"/>
      <c r="I68" s="42"/>
      <c r="J68" s="42"/>
      <c r="K68" s="42"/>
      <c r="L68" s="42"/>
      <c r="M68" s="42"/>
    </row>
    <row r="69" spans="3:13" s="31" customFormat="1" ht="11.25">
      <c r="C69" s="42"/>
      <c r="D69" s="42"/>
      <c r="E69" s="42"/>
      <c r="F69" s="42"/>
      <c r="G69" s="42"/>
      <c r="H69" s="42"/>
      <c r="I69" s="42"/>
      <c r="J69" s="42"/>
      <c r="K69" s="42"/>
      <c r="L69" s="42"/>
      <c r="M69" s="42"/>
    </row>
    <row r="70" spans="3:13" s="31" customFormat="1" ht="11.25">
      <c r="C70" s="42"/>
      <c r="D70" s="42"/>
      <c r="E70" s="42"/>
      <c r="F70" s="42"/>
      <c r="G70" s="42"/>
      <c r="H70" s="42"/>
      <c r="I70" s="42"/>
      <c r="J70" s="42"/>
      <c r="K70" s="42"/>
      <c r="L70" s="42"/>
      <c r="M70" s="42"/>
    </row>
    <row r="71" spans="3:13" s="31" customFormat="1" ht="11.25">
      <c r="C71" s="42"/>
      <c r="D71" s="42"/>
      <c r="E71" s="42"/>
      <c r="F71" s="42"/>
      <c r="G71" s="42"/>
      <c r="H71" s="42"/>
      <c r="I71" s="42"/>
      <c r="J71" s="42"/>
      <c r="K71" s="42"/>
      <c r="L71" s="42"/>
      <c r="M71" s="42"/>
    </row>
    <row r="72" spans="3:13" s="31" customFormat="1" ht="11.25">
      <c r="C72" s="42"/>
      <c r="D72" s="42"/>
      <c r="E72" s="42"/>
      <c r="F72" s="42"/>
      <c r="G72" s="42"/>
      <c r="H72" s="42"/>
      <c r="I72" s="42"/>
      <c r="J72" s="42"/>
      <c r="K72" s="42"/>
      <c r="L72" s="42"/>
      <c r="M72" s="42"/>
    </row>
    <row r="73" spans="3:13" s="31" customFormat="1" ht="11.25">
      <c r="C73" s="42"/>
      <c r="D73" s="42"/>
      <c r="E73" s="42"/>
      <c r="F73" s="42"/>
      <c r="G73" s="42"/>
      <c r="H73" s="42"/>
      <c r="I73" s="42"/>
      <c r="J73" s="42"/>
      <c r="K73" s="42"/>
      <c r="L73" s="42"/>
      <c r="M73" s="42"/>
    </row>
    <row r="74" spans="3:13" s="31" customFormat="1" ht="11.25">
      <c r="C74" s="42"/>
      <c r="D74" s="42"/>
      <c r="E74" s="42"/>
      <c r="F74" s="42"/>
      <c r="G74" s="42"/>
      <c r="H74" s="42"/>
      <c r="I74" s="42"/>
      <c r="J74" s="42"/>
      <c r="K74" s="42"/>
      <c r="L74" s="42"/>
      <c r="M74" s="42"/>
    </row>
    <row r="75" spans="3:13" s="31" customFormat="1" ht="11.25">
      <c r="C75" s="42"/>
      <c r="D75" s="42"/>
      <c r="E75" s="42"/>
      <c r="F75" s="42"/>
      <c r="G75" s="42"/>
      <c r="H75" s="42"/>
      <c r="I75" s="42"/>
      <c r="J75" s="42"/>
      <c r="K75" s="42"/>
      <c r="L75" s="42"/>
      <c r="M75" s="42"/>
    </row>
    <row r="76" spans="3:13" s="31" customFormat="1" ht="11.25">
      <c r="C76" s="42"/>
      <c r="D76" s="42"/>
      <c r="E76" s="42"/>
      <c r="F76" s="42"/>
      <c r="G76" s="42"/>
      <c r="H76" s="42"/>
      <c r="I76" s="42"/>
      <c r="J76" s="42"/>
      <c r="K76" s="42"/>
      <c r="L76" s="42"/>
      <c r="M76" s="42"/>
    </row>
    <row r="77" spans="3:13" s="31" customFormat="1" ht="11.25">
      <c r="C77" s="42"/>
      <c r="D77" s="42"/>
      <c r="E77" s="42"/>
      <c r="F77" s="42"/>
      <c r="G77" s="42"/>
      <c r="H77" s="42"/>
      <c r="I77" s="42"/>
      <c r="J77" s="42"/>
      <c r="K77" s="42"/>
      <c r="L77" s="42"/>
      <c r="M77" s="42"/>
    </row>
    <row r="78" spans="3:13" s="31" customFormat="1" ht="11.25">
      <c r="C78" s="42"/>
      <c r="D78" s="42"/>
      <c r="E78" s="42"/>
      <c r="F78" s="42"/>
      <c r="G78" s="42"/>
      <c r="H78" s="42"/>
      <c r="I78" s="42"/>
      <c r="J78" s="42"/>
      <c r="K78" s="42"/>
      <c r="L78" s="42"/>
      <c r="M78" s="42"/>
    </row>
    <row r="79" spans="3:13" s="31" customFormat="1" ht="11.25">
      <c r="C79" s="42"/>
      <c r="D79" s="42"/>
      <c r="E79" s="42"/>
      <c r="F79" s="42"/>
      <c r="G79" s="42"/>
      <c r="H79" s="42"/>
      <c r="I79" s="42"/>
      <c r="J79" s="42"/>
      <c r="K79" s="42"/>
      <c r="L79" s="42"/>
      <c r="M79" s="42"/>
    </row>
    <row r="80" spans="3:13" s="31" customFormat="1" ht="11.25">
      <c r="C80" s="42"/>
      <c r="D80" s="42"/>
      <c r="E80" s="42"/>
      <c r="F80" s="42"/>
      <c r="G80" s="42"/>
      <c r="H80" s="42"/>
      <c r="I80" s="42"/>
      <c r="J80" s="42"/>
      <c r="K80" s="42"/>
      <c r="L80" s="42"/>
      <c r="M80" s="42"/>
    </row>
    <row r="81" spans="3:13" s="31" customFormat="1" ht="11.25">
      <c r="C81" s="42"/>
      <c r="D81" s="42"/>
      <c r="E81" s="42"/>
      <c r="F81" s="42"/>
      <c r="G81" s="42"/>
      <c r="H81" s="42"/>
      <c r="I81" s="42"/>
      <c r="J81" s="42"/>
      <c r="K81" s="42"/>
      <c r="L81" s="42"/>
      <c r="M81" s="42"/>
    </row>
    <row r="82" spans="3:13" s="31" customFormat="1" ht="11.25">
      <c r="C82" s="42"/>
      <c r="D82" s="42"/>
      <c r="E82" s="42"/>
      <c r="F82" s="42"/>
      <c r="G82" s="42"/>
      <c r="H82" s="42"/>
      <c r="I82" s="42"/>
      <c r="J82" s="42"/>
      <c r="K82" s="42"/>
      <c r="L82" s="42"/>
      <c r="M82" s="42"/>
    </row>
    <row r="83" spans="3:13" s="31" customFormat="1" ht="11.25">
      <c r="C83" s="42"/>
      <c r="D83" s="42"/>
      <c r="E83" s="42"/>
      <c r="F83" s="42"/>
      <c r="G83" s="42"/>
      <c r="H83" s="42"/>
      <c r="I83" s="42"/>
      <c r="J83" s="42"/>
      <c r="K83" s="42"/>
      <c r="L83" s="42"/>
      <c r="M83" s="42"/>
    </row>
    <row r="84" spans="3:13" s="31" customFormat="1" ht="11.25">
      <c r="C84" s="42"/>
      <c r="D84" s="42"/>
      <c r="E84" s="42"/>
      <c r="F84" s="42"/>
      <c r="G84" s="42"/>
      <c r="H84" s="42"/>
      <c r="I84" s="42"/>
      <c r="J84" s="42"/>
      <c r="K84" s="42"/>
      <c r="L84" s="42"/>
      <c r="M84" s="42"/>
    </row>
    <row r="85" spans="3:13" s="31" customFormat="1" ht="11.25">
      <c r="C85" s="42"/>
      <c r="D85" s="42"/>
      <c r="E85" s="42"/>
      <c r="F85" s="42"/>
      <c r="G85" s="42"/>
      <c r="H85" s="42"/>
      <c r="I85" s="42"/>
      <c r="J85" s="42"/>
      <c r="K85" s="42"/>
      <c r="L85" s="42"/>
      <c r="M85" s="42"/>
    </row>
    <row r="86" spans="3:13" s="31" customFormat="1" ht="11.25">
      <c r="C86" s="42"/>
      <c r="D86" s="42"/>
      <c r="E86" s="42"/>
      <c r="F86" s="42"/>
      <c r="G86" s="42"/>
      <c r="H86" s="42"/>
      <c r="I86" s="42"/>
      <c r="J86" s="42"/>
      <c r="K86" s="42"/>
      <c r="L86" s="42"/>
      <c r="M86" s="42"/>
    </row>
    <row r="87" spans="3:13" s="31" customFormat="1" ht="11.25">
      <c r="C87" s="42"/>
      <c r="D87" s="42"/>
      <c r="E87" s="42"/>
      <c r="F87" s="42"/>
      <c r="G87" s="42"/>
      <c r="H87" s="42"/>
      <c r="I87" s="42"/>
      <c r="J87" s="42"/>
      <c r="K87" s="42"/>
      <c r="L87" s="42"/>
      <c r="M87" s="42"/>
    </row>
    <row r="88" spans="3:13" s="31" customFormat="1" ht="11.25">
      <c r="C88" s="42"/>
      <c r="D88" s="42"/>
      <c r="E88" s="42"/>
      <c r="F88" s="42"/>
      <c r="G88" s="42"/>
      <c r="H88" s="42"/>
      <c r="I88" s="42"/>
      <c r="J88" s="42"/>
      <c r="K88" s="42"/>
      <c r="L88" s="42"/>
      <c r="M88" s="42"/>
    </row>
    <row r="89" spans="3:13" s="31" customFormat="1" ht="11.25">
      <c r="C89" s="42"/>
      <c r="D89" s="42"/>
      <c r="E89" s="42"/>
      <c r="F89" s="42"/>
      <c r="G89" s="42"/>
      <c r="H89" s="42"/>
      <c r="I89" s="42"/>
      <c r="J89" s="42"/>
      <c r="K89" s="42"/>
      <c r="L89" s="42"/>
      <c r="M89" s="42"/>
    </row>
    <row r="90" spans="3:13" s="31" customFormat="1" ht="11.25">
      <c r="C90" s="42"/>
      <c r="D90" s="42"/>
      <c r="E90" s="42"/>
      <c r="F90" s="42"/>
      <c r="G90" s="42"/>
      <c r="H90" s="42"/>
      <c r="I90" s="42"/>
      <c r="J90" s="42"/>
      <c r="K90" s="42"/>
      <c r="L90" s="42"/>
      <c r="M90" s="42"/>
    </row>
    <row r="91" spans="3:13" s="31" customFormat="1" ht="11.25">
      <c r="C91" s="42"/>
      <c r="D91" s="42"/>
      <c r="E91" s="42"/>
      <c r="F91" s="42"/>
      <c r="G91" s="42"/>
      <c r="H91" s="42"/>
      <c r="I91" s="42"/>
      <c r="J91" s="42"/>
      <c r="K91" s="42"/>
      <c r="L91" s="42"/>
      <c r="M91" s="42"/>
    </row>
    <row r="92" spans="3:13" s="31" customFormat="1" ht="11.25">
      <c r="C92" s="42"/>
      <c r="D92" s="42"/>
      <c r="E92" s="42"/>
      <c r="F92" s="42"/>
      <c r="G92" s="42"/>
      <c r="H92" s="42"/>
      <c r="I92" s="42"/>
      <c r="J92" s="42"/>
      <c r="K92" s="42"/>
      <c r="L92" s="42"/>
      <c r="M92" s="42"/>
    </row>
    <row r="93" spans="3:13" s="31" customFormat="1" ht="11.25">
      <c r="C93" s="42"/>
      <c r="D93" s="42"/>
      <c r="E93" s="42"/>
      <c r="F93" s="42"/>
      <c r="G93" s="42"/>
      <c r="H93" s="42"/>
      <c r="I93" s="42"/>
      <c r="J93" s="42"/>
      <c r="K93" s="42"/>
      <c r="L93" s="42"/>
      <c r="M93" s="42"/>
    </row>
    <row r="94" spans="3:13" s="31" customFormat="1" ht="11.25">
      <c r="C94" s="42"/>
      <c r="D94" s="42"/>
      <c r="E94" s="42"/>
      <c r="F94" s="42"/>
      <c r="G94" s="42"/>
      <c r="H94" s="42"/>
      <c r="I94" s="42"/>
      <c r="J94" s="42"/>
      <c r="K94" s="42"/>
      <c r="L94" s="42"/>
      <c r="M94" s="42"/>
    </row>
    <row r="95" spans="3:13" s="31" customFormat="1" ht="11.25">
      <c r="C95" s="42"/>
      <c r="D95" s="42"/>
      <c r="E95" s="42"/>
      <c r="F95" s="42"/>
      <c r="G95" s="42"/>
      <c r="H95" s="42"/>
      <c r="I95" s="42"/>
      <c r="J95" s="42"/>
      <c r="K95" s="42"/>
      <c r="L95" s="42"/>
      <c r="M95" s="42"/>
    </row>
    <row r="96" spans="3:13" ht="11.25">
      <c r="C96" s="46"/>
      <c r="D96" s="46"/>
      <c r="E96" s="46"/>
      <c r="F96" s="46"/>
      <c r="G96" s="46"/>
      <c r="H96" s="46"/>
      <c r="I96" s="46"/>
      <c r="J96" s="46"/>
      <c r="K96" s="46"/>
      <c r="L96" s="46"/>
      <c r="M96" s="46"/>
    </row>
    <row r="97" spans="3:13" ht="11.25">
      <c r="C97" s="46"/>
      <c r="D97" s="46"/>
      <c r="E97" s="46"/>
      <c r="F97" s="46"/>
      <c r="G97" s="46"/>
      <c r="H97" s="46"/>
      <c r="I97" s="46"/>
      <c r="J97" s="46"/>
      <c r="K97" s="46"/>
      <c r="L97" s="46"/>
      <c r="M97" s="46"/>
    </row>
    <row r="98" spans="3:13" ht="11.25">
      <c r="C98" s="46"/>
      <c r="D98" s="46"/>
      <c r="E98" s="46"/>
      <c r="F98" s="46"/>
      <c r="G98" s="46"/>
      <c r="H98" s="46"/>
      <c r="I98" s="46"/>
      <c r="J98" s="46"/>
      <c r="K98" s="46"/>
      <c r="L98" s="46"/>
      <c r="M98" s="46"/>
    </row>
    <row r="99" spans="3:13" ht="11.25">
      <c r="C99" s="46"/>
      <c r="D99" s="46"/>
      <c r="E99" s="46"/>
      <c r="F99" s="46"/>
      <c r="G99" s="46"/>
      <c r="H99" s="46"/>
      <c r="I99" s="46"/>
      <c r="J99" s="46"/>
      <c r="K99" s="46"/>
      <c r="L99" s="46"/>
      <c r="M99" s="46"/>
    </row>
    <row r="100" spans="3:13" ht="11.25">
      <c r="C100" s="46"/>
      <c r="D100" s="46"/>
      <c r="E100" s="46"/>
      <c r="F100" s="46"/>
      <c r="G100" s="46"/>
      <c r="H100" s="46"/>
      <c r="I100" s="46"/>
      <c r="J100" s="46"/>
      <c r="K100" s="46"/>
      <c r="L100" s="46"/>
      <c r="M100" s="46"/>
    </row>
    <row r="101" spans="3:13" ht="11.25">
      <c r="C101" s="46"/>
      <c r="D101" s="46"/>
      <c r="E101" s="46"/>
      <c r="F101" s="46"/>
      <c r="G101" s="46"/>
      <c r="H101" s="46"/>
      <c r="I101" s="46"/>
      <c r="J101" s="46"/>
      <c r="K101" s="46"/>
      <c r="L101" s="46"/>
      <c r="M101" s="46"/>
    </row>
    <row r="102" spans="3:13" ht="11.25">
      <c r="C102" s="46"/>
      <c r="D102" s="46"/>
      <c r="E102" s="46"/>
      <c r="F102" s="46"/>
      <c r="G102" s="46"/>
      <c r="H102" s="46"/>
      <c r="I102" s="46"/>
      <c r="J102" s="46"/>
      <c r="K102" s="46"/>
      <c r="L102" s="46"/>
      <c r="M102" s="46"/>
    </row>
    <row r="103" spans="3:13" ht="11.25">
      <c r="C103" s="46"/>
      <c r="D103" s="46"/>
      <c r="E103" s="46"/>
      <c r="F103" s="46"/>
      <c r="G103" s="46"/>
      <c r="H103" s="46"/>
      <c r="I103" s="46"/>
      <c r="J103" s="46"/>
      <c r="K103" s="46"/>
      <c r="L103" s="46"/>
      <c r="M103" s="46"/>
    </row>
    <row r="104" spans="3:13" ht="11.25">
      <c r="C104" s="46"/>
      <c r="D104" s="46"/>
      <c r="E104" s="46"/>
      <c r="F104" s="46"/>
      <c r="G104" s="46"/>
      <c r="H104" s="46"/>
      <c r="I104" s="46"/>
      <c r="J104" s="46"/>
      <c r="K104" s="46"/>
      <c r="L104" s="46"/>
      <c r="M104" s="46"/>
    </row>
    <row r="105" spans="3:13" ht="11.25">
      <c r="C105" s="46"/>
      <c r="D105" s="46"/>
      <c r="E105" s="46"/>
      <c r="F105" s="46"/>
      <c r="G105" s="46"/>
      <c r="H105" s="46"/>
      <c r="I105" s="46"/>
      <c r="J105" s="46"/>
      <c r="K105" s="46"/>
      <c r="L105" s="46"/>
      <c r="M105" s="46"/>
    </row>
    <row r="106" spans="3:13" ht="11.25">
      <c r="C106" s="46"/>
      <c r="D106" s="46"/>
      <c r="E106" s="46"/>
      <c r="F106" s="46"/>
      <c r="G106" s="46"/>
      <c r="H106" s="46"/>
      <c r="I106" s="46"/>
      <c r="J106" s="46"/>
      <c r="K106" s="46"/>
      <c r="L106" s="46"/>
      <c r="M106" s="46"/>
    </row>
    <row r="107" spans="3:13" ht="11.25">
      <c r="C107" s="46"/>
      <c r="D107" s="46"/>
      <c r="E107" s="46"/>
      <c r="F107" s="46"/>
      <c r="G107" s="46"/>
      <c r="H107" s="46"/>
      <c r="I107" s="46"/>
      <c r="J107" s="46"/>
      <c r="K107" s="46"/>
      <c r="L107" s="46"/>
      <c r="M107" s="46"/>
    </row>
    <row r="108" spans="3:13" ht="11.25">
      <c r="C108" s="46"/>
      <c r="D108" s="46"/>
      <c r="E108" s="46"/>
      <c r="F108" s="46"/>
      <c r="G108" s="46"/>
      <c r="H108" s="46"/>
      <c r="I108" s="46"/>
      <c r="J108" s="46"/>
      <c r="K108" s="46"/>
      <c r="L108" s="46"/>
      <c r="M108" s="46"/>
    </row>
    <row r="109" spans="3:13" ht="11.25">
      <c r="C109" s="46"/>
      <c r="D109" s="46"/>
      <c r="E109" s="46"/>
      <c r="F109" s="46"/>
      <c r="G109" s="46"/>
      <c r="H109" s="46"/>
      <c r="I109" s="46"/>
      <c r="J109" s="46"/>
      <c r="K109" s="46"/>
      <c r="L109" s="46"/>
      <c r="M109" s="46"/>
    </row>
    <row r="110" spans="3:13" ht="11.25">
      <c r="C110" s="46"/>
      <c r="D110" s="46"/>
      <c r="E110" s="46"/>
      <c r="F110" s="46"/>
      <c r="G110" s="46"/>
      <c r="H110" s="46"/>
      <c r="I110" s="46"/>
      <c r="J110" s="46"/>
      <c r="K110" s="46"/>
      <c r="L110" s="46"/>
      <c r="M110" s="46"/>
    </row>
    <row r="111" spans="3:13" ht="11.25">
      <c r="C111" s="46"/>
      <c r="D111" s="46"/>
      <c r="E111" s="46"/>
      <c r="F111" s="46"/>
      <c r="G111" s="46"/>
      <c r="H111" s="46"/>
      <c r="I111" s="46"/>
      <c r="J111" s="46"/>
      <c r="K111" s="46"/>
      <c r="L111" s="46"/>
      <c r="M111" s="46"/>
    </row>
    <row r="112" spans="3:13" ht="11.25">
      <c r="C112" s="46"/>
      <c r="D112" s="46"/>
      <c r="E112" s="46"/>
      <c r="F112" s="46"/>
      <c r="G112" s="46"/>
      <c r="H112" s="46"/>
      <c r="I112" s="46"/>
      <c r="J112" s="46"/>
      <c r="K112" s="46"/>
      <c r="L112" s="46"/>
      <c r="M112" s="46"/>
    </row>
    <row r="113" spans="3:13" ht="11.25">
      <c r="C113" s="46"/>
      <c r="D113" s="46"/>
      <c r="E113" s="46"/>
      <c r="F113" s="46"/>
      <c r="G113" s="46"/>
      <c r="H113" s="46"/>
      <c r="I113" s="46"/>
      <c r="J113" s="46"/>
      <c r="K113" s="46"/>
      <c r="L113" s="46"/>
      <c r="M113" s="46"/>
    </row>
    <row r="114" spans="3:13" ht="11.25">
      <c r="C114" s="46"/>
      <c r="D114" s="46"/>
      <c r="E114" s="46"/>
      <c r="F114" s="46"/>
      <c r="G114" s="46"/>
      <c r="H114" s="46"/>
      <c r="I114" s="46"/>
      <c r="J114" s="46"/>
      <c r="K114" s="46"/>
      <c r="L114" s="46"/>
      <c r="M114" s="46"/>
    </row>
    <row r="115" spans="3:13" ht="11.25">
      <c r="C115" s="46"/>
      <c r="D115" s="46"/>
      <c r="E115" s="46"/>
      <c r="F115" s="46"/>
      <c r="G115" s="46"/>
      <c r="H115" s="46"/>
      <c r="I115" s="46"/>
      <c r="J115" s="46"/>
      <c r="K115" s="46"/>
      <c r="L115" s="46"/>
      <c r="M115" s="46"/>
    </row>
    <row r="116" spans="3:13" ht="11.25">
      <c r="C116" s="46"/>
      <c r="D116" s="46"/>
      <c r="E116" s="46"/>
      <c r="F116" s="46"/>
      <c r="G116" s="46"/>
      <c r="H116" s="46"/>
      <c r="I116" s="46"/>
      <c r="J116" s="46"/>
      <c r="K116" s="46"/>
      <c r="L116" s="46"/>
      <c r="M116" s="46"/>
    </row>
    <row r="117" spans="3:13" ht="11.25">
      <c r="C117" s="46"/>
      <c r="D117" s="46"/>
      <c r="E117" s="46"/>
      <c r="F117" s="46"/>
      <c r="G117" s="46"/>
      <c r="H117" s="46"/>
      <c r="I117" s="46"/>
      <c r="J117" s="46"/>
      <c r="K117" s="46"/>
      <c r="L117" s="46"/>
      <c r="M117" s="46"/>
    </row>
    <row r="118" spans="3:13" ht="11.25">
      <c r="C118" s="46"/>
      <c r="D118" s="46"/>
      <c r="E118" s="46"/>
      <c r="F118" s="46"/>
      <c r="G118" s="46"/>
      <c r="H118" s="46"/>
      <c r="I118" s="46"/>
      <c r="J118" s="46"/>
      <c r="K118" s="46"/>
      <c r="L118" s="46"/>
      <c r="M118" s="46"/>
    </row>
    <row r="119" spans="3:13" ht="11.25">
      <c r="C119" s="46"/>
      <c r="D119" s="46"/>
      <c r="E119" s="46"/>
      <c r="F119" s="46"/>
      <c r="G119" s="46"/>
      <c r="H119" s="46"/>
      <c r="I119" s="46"/>
      <c r="J119" s="46"/>
      <c r="K119" s="46"/>
      <c r="L119" s="46"/>
      <c r="M119" s="46"/>
    </row>
    <row r="120" spans="3:13" ht="11.25">
      <c r="C120" s="46"/>
      <c r="D120" s="46"/>
      <c r="E120" s="46"/>
      <c r="F120" s="46"/>
      <c r="G120" s="46"/>
      <c r="H120" s="46"/>
      <c r="I120" s="46"/>
      <c r="J120" s="46"/>
      <c r="K120" s="46"/>
      <c r="L120" s="46"/>
      <c r="M120" s="46"/>
    </row>
    <row r="121" spans="3:13" ht="11.25">
      <c r="C121" s="46"/>
      <c r="D121" s="46"/>
      <c r="E121" s="46"/>
      <c r="F121" s="46"/>
      <c r="G121" s="46"/>
      <c r="H121" s="46"/>
      <c r="I121" s="46"/>
      <c r="J121" s="46"/>
      <c r="K121" s="46"/>
      <c r="L121" s="46"/>
      <c r="M121" s="46"/>
    </row>
    <row r="122" spans="3:13" ht="11.25">
      <c r="C122" s="46"/>
      <c r="D122" s="46"/>
      <c r="E122" s="46"/>
      <c r="F122" s="46"/>
      <c r="G122" s="46"/>
      <c r="H122" s="46"/>
      <c r="I122" s="46"/>
      <c r="J122" s="46"/>
      <c r="K122" s="46"/>
      <c r="L122" s="46"/>
      <c r="M122" s="46"/>
    </row>
    <row r="123" spans="3:13" ht="11.25">
      <c r="C123" s="46"/>
      <c r="D123" s="46"/>
      <c r="E123" s="46"/>
      <c r="F123" s="46"/>
      <c r="G123" s="46"/>
      <c r="H123" s="46"/>
      <c r="I123" s="46"/>
      <c r="J123" s="46"/>
      <c r="K123" s="46"/>
      <c r="L123" s="46"/>
      <c r="M123" s="46"/>
    </row>
    <row r="124" spans="3:13" ht="11.25">
      <c r="C124" s="46"/>
      <c r="D124" s="46"/>
      <c r="E124" s="46"/>
      <c r="F124" s="46"/>
      <c r="G124" s="46"/>
      <c r="H124" s="46"/>
      <c r="I124" s="46"/>
      <c r="J124" s="46"/>
      <c r="K124" s="46"/>
      <c r="L124" s="46"/>
      <c r="M124" s="46"/>
    </row>
    <row r="125" spans="3:13" ht="11.25">
      <c r="C125" s="46"/>
      <c r="D125" s="46"/>
      <c r="E125" s="46"/>
      <c r="F125" s="46"/>
      <c r="G125" s="46"/>
      <c r="H125" s="46"/>
      <c r="I125" s="46"/>
      <c r="J125" s="46"/>
      <c r="K125" s="46"/>
      <c r="L125" s="46"/>
      <c r="M125" s="46"/>
    </row>
    <row r="126" spans="3:13" ht="11.25">
      <c r="C126" s="46"/>
      <c r="D126" s="46"/>
      <c r="E126" s="46"/>
      <c r="F126" s="46"/>
      <c r="G126" s="46"/>
      <c r="H126" s="46"/>
      <c r="I126" s="46"/>
      <c r="J126" s="46"/>
      <c r="K126" s="46"/>
      <c r="L126" s="46"/>
      <c r="M126" s="46"/>
    </row>
    <row r="127" spans="3:13" ht="11.25">
      <c r="C127" s="46"/>
      <c r="D127" s="46"/>
      <c r="E127" s="46"/>
      <c r="F127" s="46"/>
      <c r="G127" s="46"/>
      <c r="H127" s="46"/>
      <c r="I127" s="46"/>
      <c r="J127" s="46"/>
      <c r="K127" s="46"/>
      <c r="L127" s="46"/>
      <c r="M127" s="46"/>
    </row>
    <row r="128" spans="3:13" ht="11.25">
      <c r="C128" s="46"/>
      <c r="D128" s="46"/>
      <c r="E128" s="46"/>
      <c r="F128" s="46"/>
      <c r="G128" s="46"/>
      <c r="H128" s="46"/>
      <c r="I128" s="46"/>
      <c r="J128" s="46"/>
      <c r="K128" s="46"/>
      <c r="L128" s="46"/>
      <c r="M128" s="46"/>
    </row>
    <row r="129" spans="3:13" ht="11.25">
      <c r="C129" s="46"/>
      <c r="D129" s="46"/>
      <c r="E129" s="46"/>
      <c r="F129" s="46"/>
      <c r="G129" s="46"/>
      <c r="H129" s="46"/>
      <c r="I129" s="46"/>
      <c r="J129" s="46"/>
      <c r="K129" s="46"/>
      <c r="L129" s="46"/>
      <c r="M129" s="46"/>
    </row>
    <row r="130" spans="3:13" ht="11.25">
      <c r="C130" s="46"/>
      <c r="D130" s="46"/>
      <c r="E130" s="46"/>
      <c r="F130" s="46"/>
      <c r="G130" s="46"/>
      <c r="H130" s="46"/>
      <c r="I130" s="46"/>
      <c r="J130" s="46"/>
      <c r="K130" s="46"/>
      <c r="L130" s="46"/>
      <c r="M130" s="46"/>
    </row>
    <row r="131" spans="3:13" ht="11.25">
      <c r="C131" s="46"/>
      <c r="D131" s="46"/>
      <c r="E131" s="46"/>
      <c r="F131" s="46"/>
      <c r="G131" s="46"/>
      <c r="H131" s="46"/>
      <c r="I131" s="46"/>
      <c r="J131" s="46"/>
      <c r="K131" s="46"/>
      <c r="L131" s="46"/>
      <c r="M131" s="46"/>
    </row>
    <row r="132" spans="3:13" ht="11.25">
      <c r="C132" s="46"/>
      <c r="D132" s="46"/>
      <c r="E132" s="46"/>
      <c r="F132" s="46"/>
      <c r="G132" s="46"/>
      <c r="H132" s="46"/>
      <c r="I132" s="46"/>
      <c r="J132" s="46"/>
      <c r="K132" s="46"/>
      <c r="L132" s="46"/>
      <c r="M132" s="46"/>
    </row>
    <row r="133" spans="3:13" ht="11.25">
      <c r="C133" s="46"/>
      <c r="D133" s="46"/>
      <c r="E133" s="46"/>
      <c r="F133" s="46"/>
      <c r="G133" s="46"/>
      <c r="H133" s="46"/>
      <c r="I133" s="46"/>
      <c r="J133" s="46"/>
      <c r="K133" s="46"/>
      <c r="L133" s="46"/>
      <c r="M133" s="46"/>
    </row>
    <row r="134" spans="3:13" ht="11.25">
      <c r="C134" s="46"/>
      <c r="D134" s="46"/>
      <c r="E134" s="46"/>
      <c r="F134" s="46"/>
      <c r="G134" s="46"/>
      <c r="H134" s="46"/>
      <c r="I134" s="46"/>
      <c r="J134" s="46"/>
      <c r="K134" s="46"/>
      <c r="L134" s="46"/>
      <c r="M134" s="46"/>
    </row>
    <row r="135" spans="3:13" ht="11.25">
      <c r="C135" s="46"/>
      <c r="D135" s="46"/>
      <c r="E135" s="46"/>
      <c r="F135" s="46"/>
      <c r="G135" s="46"/>
      <c r="H135" s="46"/>
      <c r="I135" s="46"/>
      <c r="J135" s="46"/>
      <c r="K135" s="46"/>
      <c r="L135" s="46"/>
      <c r="M135" s="46"/>
    </row>
    <row r="136" spans="3:13" ht="11.25">
      <c r="C136" s="46"/>
      <c r="D136" s="46"/>
      <c r="E136" s="46"/>
      <c r="F136" s="46"/>
      <c r="G136" s="46"/>
      <c r="H136" s="46"/>
      <c r="I136" s="46"/>
      <c r="J136" s="46"/>
      <c r="K136" s="46"/>
      <c r="L136" s="46"/>
      <c r="M136" s="46"/>
    </row>
    <row r="137" spans="3:13" ht="11.25">
      <c r="C137" s="46"/>
      <c r="D137" s="46"/>
      <c r="E137" s="46"/>
      <c r="F137" s="46"/>
      <c r="G137" s="46"/>
      <c r="H137" s="46"/>
      <c r="I137" s="46"/>
      <c r="J137" s="46"/>
      <c r="K137" s="46"/>
      <c r="L137" s="46"/>
      <c r="M137" s="46"/>
    </row>
    <row r="138" spans="3:13" ht="11.25">
      <c r="C138" s="46"/>
      <c r="D138" s="46"/>
      <c r="E138" s="46"/>
      <c r="F138" s="46"/>
      <c r="G138" s="46"/>
      <c r="H138" s="46"/>
      <c r="I138" s="46"/>
      <c r="J138" s="46"/>
      <c r="K138" s="46"/>
      <c r="L138" s="46"/>
      <c r="M138" s="46"/>
    </row>
    <row r="139" spans="3:13" ht="11.25">
      <c r="C139" s="46"/>
      <c r="D139" s="46"/>
      <c r="E139" s="46"/>
      <c r="F139" s="46"/>
      <c r="G139" s="46"/>
      <c r="H139" s="46"/>
      <c r="I139" s="46"/>
      <c r="J139" s="46"/>
      <c r="K139" s="46"/>
      <c r="L139" s="46"/>
      <c r="M139" s="46"/>
    </row>
    <row r="140" spans="3:13" ht="11.25">
      <c r="C140" s="46"/>
      <c r="D140" s="46"/>
      <c r="E140" s="46"/>
      <c r="F140" s="46"/>
      <c r="G140" s="46"/>
      <c r="H140" s="46"/>
      <c r="I140" s="46"/>
      <c r="J140" s="46"/>
      <c r="K140" s="46"/>
      <c r="L140" s="46"/>
      <c r="M140" s="46"/>
    </row>
    <row r="141" spans="3:13" ht="11.25">
      <c r="C141" s="46"/>
      <c r="D141" s="46"/>
      <c r="E141" s="46"/>
      <c r="F141" s="46"/>
      <c r="G141" s="46"/>
      <c r="H141" s="46"/>
      <c r="I141" s="46"/>
      <c r="J141" s="46"/>
      <c r="K141" s="46"/>
      <c r="L141" s="46"/>
      <c r="M141" s="46"/>
    </row>
    <row r="142" spans="3:13" ht="11.25">
      <c r="C142" s="46"/>
      <c r="D142" s="46"/>
      <c r="E142" s="46"/>
      <c r="F142" s="46"/>
      <c r="G142" s="46"/>
      <c r="H142" s="46"/>
      <c r="I142" s="46"/>
      <c r="J142" s="46"/>
      <c r="K142" s="46"/>
      <c r="L142" s="46"/>
      <c r="M142" s="46"/>
    </row>
    <row r="143" spans="3:13" ht="11.25">
      <c r="C143" s="46"/>
      <c r="D143" s="46"/>
      <c r="E143" s="46"/>
      <c r="F143" s="46"/>
      <c r="G143" s="46"/>
      <c r="H143" s="46"/>
      <c r="I143" s="46"/>
      <c r="J143" s="46"/>
      <c r="K143" s="46"/>
      <c r="L143" s="46"/>
      <c r="M143" s="46"/>
    </row>
    <row r="144" spans="3:13" ht="11.25">
      <c r="C144" s="46"/>
      <c r="D144" s="46"/>
      <c r="E144" s="46"/>
      <c r="F144" s="46"/>
      <c r="G144" s="46"/>
      <c r="H144" s="46"/>
      <c r="I144" s="46"/>
      <c r="J144" s="46"/>
      <c r="K144" s="46"/>
      <c r="L144" s="46"/>
      <c r="M144" s="46"/>
    </row>
    <row r="145" spans="3:13" ht="11.25">
      <c r="C145" s="46"/>
      <c r="D145" s="46"/>
      <c r="E145" s="46"/>
      <c r="F145" s="46"/>
      <c r="G145" s="46"/>
      <c r="H145" s="46"/>
      <c r="I145" s="46"/>
      <c r="J145" s="46"/>
      <c r="K145" s="46"/>
      <c r="L145" s="46"/>
      <c r="M145" s="46"/>
    </row>
    <row r="146" spans="3:13" ht="11.25">
      <c r="C146" s="46"/>
      <c r="D146" s="46"/>
      <c r="E146" s="46"/>
      <c r="F146" s="46"/>
      <c r="G146" s="46"/>
      <c r="H146" s="46"/>
      <c r="I146" s="46"/>
      <c r="J146" s="46"/>
      <c r="K146" s="46"/>
      <c r="L146" s="46"/>
      <c r="M146" s="46"/>
    </row>
    <row r="147" spans="3:13" ht="11.25">
      <c r="C147" s="46"/>
      <c r="D147" s="46"/>
      <c r="E147" s="46"/>
      <c r="F147" s="46"/>
      <c r="G147" s="46"/>
      <c r="H147" s="46"/>
      <c r="I147" s="46"/>
      <c r="J147" s="46"/>
      <c r="K147" s="46"/>
      <c r="L147" s="46"/>
      <c r="M147" s="46"/>
    </row>
    <row r="148" spans="3:13" ht="11.25">
      <c r="C148" s="46"/>
      <c r="D148" s="46"/>
      <c r="E148" s="46"/>
      <c r="F148" s="46"/>
      <c r="G148" s="46"/>
      <c r="H148" s="46"/>
      <c r="I148" s="46"/>
      <c r="J148" s="46"/>
      <c r="K148" s="46"/>
      <c r="L148" s="46"/>
      <c r="M148" s="46"/>
    </row>
    <row r="149" spans="3:13" ht="11.25">
      <c r="C149" s="46"/>
      <c r="D149" s="46"/>
      <c r="E149" s="46"/>
      <c r="F149" s="46"/>
      <c r="G149" s="46"/>
      <c r="H149" s="46"/>
      <c r="I149" s="46"/>
      <c r="J149" s="46"/>
      <c r="K149" s="46"/>
      <c r="L149" s="46"/>
      <c r="M149" s="46"/>
    </row>
    <row r="150" spans="3:13" ht="11.25">
      <c r="C150" s="46"/>
      <c r="D150" s="46"/>
      <c r="E150" s="46"/>
      <c r="F150" s="46"/>
      <c r="G150" s="46"/>
      <c r="H150" s="46"/>
      <c r="I150" s="46"/>
      <c r="J150" s="46"/>
      <c r="K150" s="46"/>
      <c r="L150" s="46"/>
      <c r="M150" s="46"/>
    </row>
    <row r="151" spans="3:13" ht="11.25">
      <c r="C151" s="46"/>
      <c r="D151" s="46"/>
      <c r="E151" s="46"/>
      <c r="F151" s="46"/>
      <c r="G151" s="46"/>
      <c r="H151" s="46"/>
      <c r="I151" s="46"/>
      <c r="J151" s="46"/>
      <c r="K151" s="46"/>
      <c r="L151" s="46"/>
      <c r="M151" s="46"/>
    </row>
    <row r="152" spans="3:13" ht="11.25">
      <c r="C152" s="46"/>
      <c r="D152" s="46"/>
      <c r="E152" s="46"/>
      <c r="F152" s="46"/>
      <c r="G152" s="46"/>
      <c r="H152" s="46"/>
      <c r="I152" s="46"/>
      <c r="J152" s="46"/>
      <c r="K152" s="46"/>
      <c r="L152" s="46"/>
      <c r="M152" s="46"/>
    </row>
    <row r="153" spans="3:13" ht="11.25">
      <c r="C153" s="46"/>
      <c r="D153" s="46"/>
      <c r="E153" s="46"/>
      <c r="F153" s="46"/>
      <c r="G153" s="46"/>
      <c r="H153" s="46"/>
      <c r="I153" s="46"/>
      <c r="J153" s="46"/>
      <c r="K153" s="46"/>
      <c r="L153" s="46"/>
      <c r="M153" s="46"/>
    </row>
    <row r="154" spans="3:13" ht="11.25">
      <c r="C154" s="46"/>
      <c r="D154" s="46"/>
      <c r="E154" s="46"/>
      <c r="F154" s="46"/>
      <c r="G154" s="46"/>
      <c r="H154" s="46"/>
      <c r="I154" s="46"/>
      <c r="J154" s="46"/>
      <c r="K154" s="46"/>
      <c r="L154" s="46"/>
      <c r="M154" s="46"/>
    </row>
    <row r="155" spans="3:13" ht="11.25">
      <c r="C155" s="46"/>
      <c r="D155" s="46"/>
      <c r="E155" s="46"/>
      <c r="F155" s="46"/>
      <c r="G155" s="46"/>
      <c r="H155" s="46"/>
      <c r="I155" s="46"/>
      <c r="J155" s="46"/>
      <c r="K155" s="46"/>
      <c r="L155" s="46"/>
      <c r="M155" s="46"/>
    </row>
    <row r="156" spans="3:13" ht="11.25">
      <c r="C156" s="46"/>
      <c r="D156" s="46"/>
      <c r="E156" s="46"/>
      <c r="F156" s="46"/>
      <c r="G156" s="46"/>
      <c r="H156" s="46"/>
      <c r="I156" s="46"/>
      <c r="J156" s="46"/>
      <c r="K156" s="46"/>
      <c r="L156" s="46"/>
      <c r="M156" s="46"/>
    </row>
    <row r="157" spans="3:13" ht="11.25">
      <c r="C157" s="46"/>
      <c r="D157" s="46"/>
      <c r="E157" s="46"/>
      <c r="F157" s="46"/>
      <c r="G157" s="46"/>
      <c r="H157" s="46"/>
      <c r="I157" s="46"/>
      <c r="J157" s="46"/>
      <c r="K157" s="46"/>
      <c r="L157" s="46"/>
      <c r="M157" s="46"/>
    </row>
    <row r="158" spans="3:13" ht="11.25">
      <c r="C158" s="46"/>
      <c r="D158" s="46"/>
      <c r="E158" s="46"/>
      <c r="F158" s="46"/>
      <c r="G158" s="46"/>
      <c r="H158" s="46"/>
      <c r="I158" s="46"/>
      <c r="J158" s="46"/>
      <c r="K158" s="46"/>
      <c r="L158" s="46"/>
      <c r="M158" s="46"/>
    </row>
    <row r="159" spans="3:13" ht="11.25">
      <c r="C159" s="46"/>
      <c r="D159" s="46"/>
      <c r="E159" s="46"/>
      <c r="F159" s="46"/>
      <c r="G159" s="46"/>
      <c r="H159" s="46"/>
      <c r="I159" s="46"/>
      <c r="J159" s="46"/>
      <c r="K159" s="46"/>
      <c r="L159" s="46"/>
      <c r="M159" s="46"/>
    </row>
    <row r="160" spans="3:13" ht="11.25">
      <c r="C160" s="46"/>
      <c r="D160" s="46"/>
      <c r="E160" s="46"/>
      <c r="F160" s="46"/>
      <c r="G160" s="46"/>
      <c r="H160" s="46"/>
      <c r="I160" s="46"/>
      <c r="J160" s="46"/>
      <c r="K160" s="46"/>
      <c r="L160" s="46"/>
      <c r="M160" s="46"/>
    </row>
    <row r="161" spans="3:13" ht="11.25">
      <c r="C161" s="46"/>
      <c r="D161" s="46"/>
      <c r="E161" s="46"/>
      <c r="F161" s="46"/>
      <c r="G161" s="46"/>
      <c r="H161" s="46"/>
      <c r="I161" s="46"/>
      <c r="J161" s="46"/>
      <c r="K161" s="46"/>
      <c r="L161" s="46"/>
      <c r="M161" s="46"/>
    </row>
    <row r="162" spans="3:13" ht="11.25">
      <c r="C162" s="46"/>
      <c r="D162" s="46"/>
      <c r="E162" s="46"/>
      <c r="F162" s="46"/>
      <c r="G162" s="46"/>
      <c r="H162" s="46"/>
      <c r="I162" s="46"/>
      <c r="J162" s="46"/>
      <c r="K162" s="46"/>
      <c r="L162" s="46"/>
      <c r="M162" s="46"/>
    </row>
    <row r="163" spans="3:13" ht="11.25">
      <c r="C163" s="46"/>
      <c r="D163" s="46"/>
      <c r="E163" s="46"/>
      <c r="F163" s="46"/>
      <c r="G163" s="46"/>
      <c r="H163" s="46"/>
      <c r="I163" s="46"/>
      <c r="J163" s="46"/>
      <c r="K163" s="46"/>
      <c r="L163" s="46"/>
      <c r="M163" s="46"/>
    </row>
    <row r="164" spans="3:13" ht="11.25">
      <c r="C164" s="46"/>
      <c r="D164" s="46"/>
      <c r="E164" s="46"/>
      <c r="F164" s="46"/>
      <c r="G164" s="46"/>
      <c r="H164" s="46"/>
      <c r="I164" s="46"/>
      <c r="J164" s="46"/>
      <c r="K164" s="46"/>
      <c r="L164" s="46"/>
      <c r="M164" s="46"/>
    </row>
    <row r="165" spans="3:13" ht="11.25">
      <c r="C165" s="46"/>
      <c r="D165" s="46"/>
      <c r="E165" s="46"/>
      <c r="F165" s="46"/>
      <c r="G165" s="46"/>
      <c r="H165" s="46"/>
      <c r="I165" s="46"/>
      <c r="J165" s="46"/>
      <c r="K165" s="46"/>
      <c r="L165" s="46"/>
      <c r="M165" s="46"/>
    </row>
    <row r="166" spans="3:13" ht="11.25">
      <c r="C166" s="46"/>
      <c r="D166" s="46"/>
      <c r="E166" s="46"/>
      <c r="F166" s="46"/>
      <c r="G166" s="46"/>
      <c r="H166" s="46"/>
      <c r="I166" s="46"/>
      <c r="J166" s="46"/>
      <c r="K166" s="46"/>
      <c r="L166" s="46"/>
      <c r="M166" s="46"/>
    </row>
    <row r="167" spans="3:13" ht="11.25">
      <c r="C167" s="46"/>
      <c r="D167" s="46"/>
      <c r="E167" s="46"/>
      <c r="F167" s="46"/>
      <c r="G167" s="46"/>
      <c r="H167" s="46"/>
      <c r="I167" s="46"/>
      <c r="J167" s="46"/>
      <c r="K167" s="46"/>
      <c r="L167" s="46"/>
      <c r="M167" s="46"/>
    </row>
    <row r="168" spans="3:13" ht="11.25">
      <c r="C168" s="46"/>
      <c r="D168" s="46"/>
      <c r="E168" s="46"/>
      <c r="F168" s="46"/>
      <c r="G168" s="46"/>
      <c r="H168" s="46"/>
      <c r="I168" s="46"/>
      <c r="J168" s="46"/>
      <c r="K168" s="46"/>
      <c r="L168" s="46"/>
      <c r="M168" s="46"/>
    </row>
    <row r="169" spans="3:13" ht="11.25">
      <c r="C169" s="46"/>
      <c r="D169" s="46"/>
      <c r="E169" s="46"/>
      <c r="F169" s="46"/>
      <c r="G169" s="46"/>
      <c r="H169" s="46"/>
      <c r="I169" s="46"/>
      <c r="J169" s="46"/>
      <c r="K169" s="46"/>
      <c r="L169" s="46"/>
      <c r="M169" s="46"/>
    </row>
    <row r="170" spans="3:13" ht="11.25">
      <c r="C170" s="46"/>
      <c r="D170" s="46"/>
      <c r="E170" s="46"/>
      <c r="F170" s="46"/>
      <c r="G170" s="46"/>
      <c r="H170" s="46"/>
      <c r="I170" s="46"/>
      <c r="J170" s="46"/>
      <c r="K170" s="46"/>
      <c r="L170" s="46"/>
      <c r="M170" s="46"/>
    </row>
    <row r="171" spans="3:13" ht="11.25">
      <c r="C171" s="46"/>
      <c r="D171" s="46"/>
      <c r="E171" s="46"/>
      <c r="F171" s="46"/>
      <c r="G171" s="46"/>
      <c r="H171" s="46"/>
      <c r="I171" s="46"/>
      <c r="J171" s="46"/>
      <c r="K171" s="46"/>
      <c r="L171" s="46"/>
      <c r="M171" s="46"/>
    </row>
    <row r="172" spans="3:13" ht="11.25">
      <c r="C172" s="46"/>
      <c r="D172" s="46"/>
      <c r="E172" s="46"/>
      <c r="F172" s="46"/>
      <c r="G172" s="46"/>
      <c r="H172" s="46"/>
      <c r="I172" s="46"/>
      <c r="J172" s="46"/>
      <c r="K172" s="46"/>
      <c r="L172" s="46"/>
      <c r="M172" s="46"/>
    </row>
    <row r="173" spans="3:13" ht="11.25">
      <c r="C173" s="46"/>
      <c r="D173" s="46"/>
      <c r="E173" s="46"/>
      <c r="F173" s="46"/>
      <c r="G173" s="46"/>
      <c r="H173" s="46"/>
      <c r="I173" s="46"/>
      <c r="J173" s="46"/>
      <c r="K173" s="46"/>
      <c r="L173" s="46"/>
      <c r="M173" s="46"/>
    </row>
    <row r="174" spans="3:13" ht="11.25">
      <c r="C174" s="46"/>
      <c r="D174" s="46"/>
      <c r="E174" s="46"/>
      <c r="F174" s="46"/>
      <c r="G174" s="46"/>
      <c r="H174" s="46"/>
      <c r="I174" s="46"/>
      <c r="J174" s="46"/>
      <c r="K174" s="46"/>
      <c r="L174" s="46"/>
      <c r="M174" s="46"/>
    </row>
    <row r="175" spans="3:13" ht="11.25">
      <c r="C175" s="46"/>
      <c r="D175" s="46"/>
      <c r="E175" s="46"/>
      <c r="F175" s="46"/>
      <c r="G175" s="46"/>
      <c r="H175" s="46"/>
      <c r="I175" s="46"/>
      <c r="J175" s="46"/>
      <c r="K175" s="46"/>
      <c r="L175" s="46"/>
      <c r="M175" s="46"/>
    </row>
    <row r="176" spans="3:13" ht="11.25">
      <c r="C176" s="46"/>
      <c r="D176" s="46"/>
      <c r="E176" s="46"/>
      <c r="F176" s="46"/>
      <c r="G176" s="46"/>
      <c r="H176" s="46"/>
      <c r="I176" s="46"/>
      <c r="J176" s="46"/>
      <c r="K176" s="46"/>
      <c r="L176" s="46"/>
      <c r="M176" s="46"/>
    </row>
    <row r="177" spans="3:13" ht="11.25">
      <c r="C177" s="46"/>
      <c r="D177" s="46"/>
      <c r="E177" s="46"/>
      <c r="F177" s="46"/>
      <c r="G177" s="46"/>
      <c r="H177" s="46"/>
      <c r="I177" s="46"/>
      <c r="J177" s="46"/>
      <c r="K177" s="46"/>
      <c r="L177" s="46"/>
      <c r="M177" s="46"/>
    </row>
    <row r="178" spans="3:13" ht="11.25">
      <c r="C178" s="46"/>
      <c r="D178" s="46"/>
      <c r="E178" s="46"/>
      <c r="F178" s="46"/>
      <c r="G178" s="46"/>
      <c r="H178" s="46"/>
      <c r="I178" s="46"/>
      <c r="J178" s="46"/>
      <c r="K178" s="46"/>
      <c r="L178" s="46"/>
      <c r="M178" s="46"/>
    </row>
    <row r="179" spans="3:13" ht="11.25">
      <c r="C179" s="46"/>
      <c r="D179" s="46"/>
      <c r="E179" s="46"/>
      <c r="F179" s="46"/>
      <c r="G179" s="46"/>
      <c r="H179" s="46"/>
      <c r="I179" s="46"/>
      <c r="J179" s="46"/>
      <c r="K179" s="46"/>
      <c r="L179" s="46"/>
      <c r="M179" s="46"/>
    </row>
    <row r="180" spans="3:13" ht="11.25">
      <c r="C180" s="46"/>
      <c r="D180" s="46"/>
      <c r="E180" s="46"/>
      <c r="F180" s="46"/>
      <c r="G180" s="46"/>
      <c r="H180" s="46"/>
      <c r="I180" s="46"/>
      <c r="J180" s="46"/>
      <c r="K180" s="46"/>
      <c r="L180" s="46"/>
      <c r="M180" s="46"/>
    </row>
    <row r="181" spans="3:13" ht="11.25">
      <c r="C181" s="46"/>
      <c r="D181" s="46"/>
      <c r="E181" s="46"/>
      <c r="F181" s="46"/>
      <c r="G181" s="46"/>
      <c r="H181" s="46"/>
      <c r="I181" s="46"/>
      <c r="J181" s="46"/>
      <c r="K181" s="46"/>
      <c r="L181" s="46"/>
      <c r="M181" s="46"/>
    </row>
    <row r="182" spans="3:13" ht="11.25">
      <c r="C182" s="46"/>
      <c r="D182" s="46"/>
      <c r="E182" s="46"/>
      <c r="F182" s="46"/>
      <c r="G182" s="46"/>
      <c r="H182" s="46"/>
      <c r="I182" s="46"/>
      <c r="J182" s="46"/>
      <c r="K182" s="46"/>
      <c r="L182" s="46"/>
      <c r="M182" s="46"/>
    </row>
    <row r="183" spans="3:13" ht="11.25">
      <c r="C183" s="46"/>
      <c r="D183" s="46"/>
      <c r="E183" s="46"/>
      <c r="F183" s="46"/>
      <c r="G183" s="46"/>
      <c r="H183" s="46"/>
      <c r="I183" s="46"/>
      <c r="J183" s="46"/>
      <c r="K183" s="46"/>
      <c r="L183" s="46"/>
      <c r="M183" s="46"/>
    </row>
    <row r="184" spans="3:13" ht="11.25">
      <c r="C184" s="46"/>
      <c r="D184" s="46"/>
      <c r="E184" s="46"/>
      <c r="F184" s="46"/>
      <c r="G184" s="46"/>
      <c r="H184" s="46"/>
      <c r="I184" s="46"/>
      <c r="J184" s="46"/>
      <c r="K184" s="46"/>
      <c r="L184" s="46"/>
      <c r="M184" s="46"/>
    </row>
    <row r="185" spans="3:13" ht="11.25">
      <c r="C185" s="46"/>
      <c r="D185" s="46"/>
      <c r="E185" s="46"/>
      <c r="F185" s="46"/>
      <c r="G185" s="46"/>
      <c r="H185" s="46"/>
      <c r="I185" s="46"/>
      <c r="J185" s="46"/>
      <c r="K185" s="46"/>
      <c r="L185" s="46"/>
      <c r="M185" s="46"/>
    </row>
    <row r="186" spans="3:13" ht="11.25">
      <c r="C186" s="46"/>
      <c r="D186" s="46"/>
      <c r="E186" s="46"/>
      <c r="F186" s="46"/>
      <c r="G186" s="46"/>
      <c r="H186" s="46"/>
      <c r="I186" s="46"/>
      <c r="J186" s="46"/>
      <c r="K186" s="46"/>
      <c r="L186" s="46"/>
      <c r="M186" s="46"/>
    </row>
    <row r="187" spans="3:13" ht="11.25">
      <c r="C187" s="46"/>
      <c r="D187" s="46"/>
      <c r="E187" s="46"/>
      <c r="F187" s="46"/>
      <c r="G187" s="46"/>
      <c r="H187" s="46"/>
      <c r="I187" s="46"/>
      <c r="J187" s="46"/>
      <c r="K187" s="46"/>
      <c r="L187" s="46"/>
      <c r="M187" s="46"/>
    </row>
    <row r="188" spans="3:13" ht="11.25">
      <c r="C188" s="46"/>
      <c r="D188" s="46"/>
      <c r="E188" s="46"/>
      <c r="F188" s="46"/>
      <c r="G188" s="46"/>
      <c r="H188" s="46"/>
      <c r="I188" s="46"/>
      <c r="J188" s="46"/>
      <c r="K188" s="46"/>
      <c r="L188" s="46"/>
      <c r="M188" s="46"/>
    </row>
    <row r="189" spans="3:13" ht="11.25">
      <c r="C189" s="46"/>
      <c r="D189" s="46"/>
      <c r="E189" s="46"/>
      <c r="F189" s="46"/>
      <c r="G189" s="46"/>
      <c r="H189" s="46"/>
      <c r="I189" s="46"/>
      <c r="J189" s="46"/>
      <c r="K189" s="46"/>
      <c r="L189" s="46"/>
      <c r="M189" s="46"/>
    </row>
    <row r="190" spans="3:13" ht="11.25">
      <c r="C190" s="46"/>
      <c r="D190" s="46"/>
      <c r="E190" s="46"/>
      <c r="F190" s="46"/>
      <c r="G190" s="46"/>
      <c r="H190" s="46"/>
      <c r="I190" s="46"/>
      <c r="J190" s="46"/>
      <c r="K190" s="46"/>
      <c r="L190" s="46"/>
      <c r="M190" s="46"/>
    </row>
    <row r="191" spans="3:13" ht="11.25">
      <c r="C191" s="46"/>
      <c r="D191" s="46"/>
      <c r="E191" s="46"/>
      <c r="F191" s="46"/>
      <c r="G191" s="46"/>
      <c r="H191" s="46"/>
      <c r="I191" s="46"/>
      <c r="J191" s="46"/>
      <c r="K191" s="46"/>
      <c r="L191" s="46"/>
      <c r="M191" s="46"/>
    </row>
    <row r="192" spans="3:13" ht="11.25">
      <c r="C192" s="46"/>
      <c r="D192" s="46"/>
      <c r="E192" s="46"/>
      <c r="F192" s="46"/>
      <c r="G192" s="46"/>
      <c r="H192" s="46"/>
      <c r="I192" s="46"/>
      <c r="J192" s="46"/>
      <c r="K192" s="46"/>
      <c r="L192" s="46"/>
      <c r="M192" s="46"/>
    </row>
    <row r="193" spans="3:13" ht="11.25">
      <c r="C193" s="46"/>
      <c r="D193" s="46"/>
      <c r="E193" s="46"/>
      <c r="F193" s="46"/>
      <c r="G193" s="46"/>
      <c r="H193" s="46"/>
      <c r="I193" s="46"/>
      <c r="J193" s="46"/>
      <c r="K193" s="46"/>
      <c r="L193" s="46"/>
      <c r="M193" s="46"/>
    </row>
    <row r="194" spans="3:13" ht="11.25">
      <c r="C194" s="46"/>
      <c r="D194" s="46"/>
      <c r="E194" s="46"/>
      <c r="F194" s="46"/>
      <c r="G194" s="46"/>
      <c r="H194" s="46"/>
      <c r="I194" s="46"/>
      <c r="J194" s="46"/>
      <c r="K194" s="46"/>
      <c r="L194" s="46"/>
      <c r="M194" s="46"/>
    </row>
    <row r="195" spans="3:13" ht="11.25">
      <c r="C195" s="46"/>
      <c r="D195" s="46"/>
      <c r="E195" s="46"/>
      <c r="F195" s="46"/>
      <c r="G195" s="46"/>
      <c r="H195" s="46"/>
      <c r="I195" s="46"/>
      <c r="J195" s="46"/>
      <c r="K195" s="46"/>
      <c r="L195" s="46"/>
      <c r="M195" s="46"/>
    </row>
    <row r="196" spans="3:13" ht="11.25">
      <c r="C196" s="46"/>
      <c r="D196" s="46"/>
      <c r="E196" s="46"/>
      <c r="F196" s="46"/>
      <c r="G196" s="46"/>
      <c r="H196" s="46"/>
      <c r="I196" s="46"/>
      <c r="J196" s="46"/>
      <c r="K196" s="46"/>
      <c r="L196" s="46"/>
      <c r="M196" s="46"/>
    </row>
    <row r="197" spans="3:13" ht="11.25">
      <c r="C197" s="46"/>
      <c r="D197" s="46"/>
      <c r="E197" s="46"/>
      <c r="F197" s="46"/>
      <c r="G197" s="46"/>
      <c r="H197" s="46"/>
      <c r="I197" s="46"/>
      <c r="J197" s="46"/>
      <c r="K197" s="46"/>
      <c r="L197" s="46"/>
      <c r="M197" s="46"/>
    </row>
    <row r="198" spans="3:13" ht="11.25">
      <c r="C198" s="46"/>
      <c r="D198" s="46"/>
      <c r="E198" s="46"/>
      <c r="F198" s="46"/>
      <c r="G198" s="46"/>
      <c r="H198" s="46"/>
      <c r="I198" s="46"/>
      <c r="J198" s="46"/>
      <c r="K198" s="46"/>
      <c r="L198" s="46"/>
      <c r="M198" s="46"/>
    </row>
    <row r="199" spans="3:13" ht="11.25">
      <c r="C199" s="46"/>
      <c r="D199" s="46"/>
      <c r="E199" s="46"/>
      <c r="F199" s="46"/>
      <c r="G199" s="46"/>
      <c r="H199" s="46"/>
      <c r="I199" s="46"/>
      <c r="J199" s="46"/>
      <c r="K199" s="46"/>
      <c r="L199" s="46"/>
      <c r="M199" s="46"/>
    </row>
    <row r="200" spans="3:13" ht="11.25">
      <c r="C200" s="46"/>
      <c r="D200" s="46"/>
      <c r="E200" s="46"/>
      <c r="F200" s="46"/>
      <c r="G200" s="46"/>
      <c r="H200" s="46"/>
      <c r="I200" s="46"/>
      <c r="J200" s="46"/>
      <c r="K200" s="46"/>
      <c r="L200" s="46"/>
      <c r="M200" s="46"/>
    </row>
    <row r="201" spans="3:13" ht="11.25">
      <c r="C201" s="46"/>
      <c r="D201" s="46"/>
      <c r="E201" s="46"/>
      <c r="F201" s="46"/>
      <c r="G201" s="46"/>
      <c r="H201" s="46"/>
      <c r="I201" s="46"/>
      <c r="J201" s="46"/>
      <c r="K201" s="46"/>
      <c r="L201" s="46"/>
      <c r="M201" s="46"/>
    </row>
    <row r="202" spans="3:13" ht="11.25">
      <c r="C202" s="46"/>
      <c r="D202" s="46"/>
      <c r="E202" s="46"/>
      <c r="F202" s="46"/>
      <c r="G202" s="46"/>
      <c r="H202" s="46"/>
      <c r="I202" s="46"/>
      <c r="J202" s="46"/>
      <c r="K202" s="46"/>
      <c r="L202" s="46"/>
      <c r="M202" s="46"/>
    </row>
    <row r="203" spans="3:13" ht="11.25">
      <c r="C203" s="46"/>
      <c r="D203" s="46"/>
      <c r="E203" s="46"/>
      <c r="F203" s="46"/>
      <c r="G203" s="46"/>
      <c r="H203" s="46"/>
      <c r="I203" s="46"/>
      <c r="J203" s="46"/>
      <c r="K203" s="46"/>
      <c r="L203" s="46"/>
      <c r="M203" s="46"/>
    </row>
    <row r="204" spans="3:13" ht="11.25">
      <c r="C204" s="46"/>
      <c r="D204" s="46"/>
      <c r="E204" s="46"/>
      <c r="F204" s="46"/>
      <c r="G204" s="46"/>
      <c r="H204" s="46"/>
      <c r="I204" s="46"/>
      <c r="J204" s="46"/>
      <c r="K204" s="46"/>
      <c r="L204" s="46"/>
      <c r="M204" s="46"/>
    </row>
    <row r="205" spans="3:13" ht="11.25">
      <c r="C205" s="46"/>
      <c r="D205" s="46"/>
      <c r="E205" s="46"/>
      <c r="F205" s="46"/>
      <c r="G205" s="46"/>
      <c r="H205" s="46"/>
      <c r="I205" s="46"/>
      <c r="J205" s="46"/>
      <c r="K205" s="46"/>
      <c r="L205" s="46"/>
      <c r="M205" s="46"/>
    </row>
    <row r="206" spans="3:13" ht="11.25">
      <c r="C206" s="46"/>
      <c r="D206" s="46"/>
      <c r="E206" s="46"/>
      <c r="F206" s="46"/>
      <c r="G206" s="46"/>
      <c r="H206" s="46"/>
      <c r="I206" s="46"/>
      <c r="J206" s="46"/>
      <c r="K206" s="46"/>
      <c r="L206" s="46"/>
      <c r="M206" s="46"/>
    </row>
    <row r="207" spans="3:13" ht="11.25">
      <c r="C207" s="46"/>
      <c r="D207" s="46"/>
      <c r="E207" s="46"/>
      <c r="F207" s="46"/>
      <c r="G207" s="46"/>
      <c r="H207" s="46"/>
      <c r="I207" s="46"/>
      <c r="J207" s="46"/>
      <c r="K207" s="46"/>
      <c r="L207" s="46"/>
      <c r="M207" s="46"/>
    </row>
    <row r="208" spans="3:13" ht="11.25">
      <c r="C208" s="46"/>
      <c r="D208" s="46"/>
      <c r="E208" s="46"/>
      <c r="F208" s="46"/>
      <c r="G208" s="46"/>
      <c r="H208" s="46"/>
      <c r="I208" s="46"/>
      <c r="J208" s="46"/>
      <c r="K208" s="46"/>
      <c r="L208" s="46"/>
      <c r="M208" s="46"/>
    </row>
    <row r="209" spans="3:13" ht="11.25">
      <c r="C209" s="46"/>
      <c r="D209" s="46"/>
      <c r="E209" s="46"/>
      <c r="F209" s="46"/>
      <c r="G209" s="46"/>
      <c r="H209" s="46"/>
      <c r="I209" s="46"/>
      <c r="J209" s="46"/>
      <c r="K209" s="46"/>
      <c r="L209" s="46"/>
      <c r="M209" s="46"/>
    </row>
    <row r="210" spans="3:13" ht="11.25">
      <c r="C210" s="46"/>
      <c r="D210" s="46"/>
      <c r="E210" s="46"/>
      <c r="F210" s="46"/>
      <c r="G210" s="46"/>
      <c r="H210" s="46"/>
      <c r="I210" s="46"/>
      <c r="J210" s="46"/>
      <c r="K210" s="46"/>
      <c r="L210" s="46"/>
      <c r="M210" s="46"/>
    </row>
    <row r="211" spans="3:13" ht="11.25">
      <c r="C211" s="46"/>
      <c r="D211" s="46"/>
      <c r="E211" s="46"/>
      <c r="F211" s="46"/>
      <c r="G211" s="46"/>
      <c r="H211" s="46"/>
      <c r="I211" s="46"/>
      <c r="J211" s="46"/>
      <c r="K211" s="46"/>
      <c r="L211" s="46"/>
      <c r="M211" s="46"/>
    </row>
    <row r="212" spans="3:13" ht="11.25">
      <c r="C212" s="46"/>
      <c r="D212" s="46"/>
      <c r="E212" s="46"/>
      <c r="F212" s="46"/>
      <c r="G212" s="46"/>
      <c r="H212" s="46"/>
      <c r="I212" s="46"/>
      <c r="J212" s="46"/>
      <c r="K212" s="46"/>
      <c r="L212" s="46"/>
      <c r="M212" s="46"/>
    </row>
    <row r="213" spans="3:13" ht="11.25">
      <c r="C213" s="46"/>
      <c r="D213" s="46"/>
      <c r="E213" s="46"/>
      <c r="F213" s="46"/>
      <c r="G213" s="46"/>
      <c r="H213" s="46"/>
      <c r="I213" s="46"/>
      <c r="J213" s="46"/>
      <c r="K213" s="46"/>
      <c r="L213" s="46"/>
      <c r="M213" s="46"/>
    </row>
    <row r="214" spans="3:13" ht="11.25">
      <c r="C214" s="46"/>
      <c r="D214" s="46"/>
      <c r="E214" s="46"/>
      <c r="F214" s="46"/>
      <c r="G214" s="46"/>
      <c r="H214" s="46"/>
      <c r="I214" s="46"/>
      <c r="J214" s="46"/>
      <c r="K214" s="46"/>
      <c r="L214" s="46"/>
      <c r="M214" s="46"/>
    </row>
    <row r="215" spans="3:13" ht="11.25">
      <c r="C215" s="46"/>
      <c r="D215" s="46"/>
      <c r="E215" s="46"/>
      <c r="F215" s="46"/>
      <c r="G215" s="46"/>
      <c r="H215" s="46"/>
      <c r="I215" s="46"/>
      <c r="J215" s="46"/>
      <c r="K215" s="46"/>
      <c r="L215" s="46"/>
      <c r="M215" s="46"/>
    </row>
    <row r="216" spans="3:13" ht="11.25">
      <c r="C216" s="46"/>
      <c r="D216" s="46"/>
      <c r="E216" s="46"/>
      <c r="F216" s="46"/>
      <c r="G216" s="46"/>
      <c r="H216" s="46"/>
      <c r="I216" s="46"/>
      <c r="J216" s="46"/>
      <c r="K216" s="46"/>
      <c r="L216" s="46"/>
      <c r="M216" s="46"/>
    </row>
    <row r="217" spans="3:13" ht="11.25">
      <c r="C217" s="46"/>
      <c r="D217" s="46"/>
      <c r="E217" s="46"/>
      <c r="F217" s="46"/>
      <c r="G217" s="46"/>
      <c r="H217" s="46"/>
      <c r="I217" s="46"/>
      <c r="J217" s="46"/>
      <c r="K217" s="46"/>
      <c r="L217" s="46"/>
      <c r="M217" s="46"/>
    </row>
    <row r="218" spans="3:13" ht="11.25">
      <c r="C218" s="46"/>
      <c r="D218" s="46"/>
      <c r="E218" s="46"/>
      <c r="F218" s="46"/>
      <c r="G218" s="46"/>
      <c r="H218" s="46"/>
      <c r="I218" s="46"/>
      <c r="J218" s="46"/>
      <c r="K218" s="46"/>
      <c r="L218" s="46"/>
      <c r="M218" s="46"/>
    </row>
    <row r="219" spans="3:13" ht="11.25">
      <c r="C219" s="46"/>
      <c r="D219" s="46"/>
      <c r="E219" s="46"/>
      <c r="F219" s="46"/>
      <c r="G219" s="46"/>
      <c r="H219" s="46"/>
      <c r="I219" s="46"/>
      <c r="J219" s="46"/>
      <c r="K219" s="46"/>
      <c r="L219" s="46"/>
      <c r="M219" s="46"/>
    </row>
    <row r="220" spans="3:13" ht="11.25">
      <c r="C220" s="46"/>
      <c r="D220" s="46"/>
      <c r="E220" s="46"/>
      <c r="F220" s="46"/>
      <c r="G220" s="46"/>
      <c r="H220" s="46"/>
      <c r="I220" s="46"/>
      <c r="J220" s="46"/>
      <c r="K220" s="46"/>
      <c r="L220" s="46"/>
      <c r="M220" s="46"/>
    </row>
    <row r="221" spans="3:13" ht="11.25">
      <c r="C221" s="46"/>
      <c r="D221" s="46"/>
      <c r="E221" s="46"/>
      <c r="F221" s="46"/>
      <c r="G221" s="46"/>
      <c r="H221" s="46"/>
      <c r="I221" s="46"/>
      <c r="J221" s="46"/>
      <c r="K221" s="46"/>
      <c r="L221" s="46"/>
      <c r="M221" s="46"/>
    </row>
    <row r="222" spans="3:13" ht="11.25">
      <c r="C222" s="46"/>
      <c r="D222" s="46"/>
      <c r="E222" s="46"/>
      <c r="F222" s="46"/>
      <c r="G222" s="46"/>
      <c r="H222" s="46"/>
      <c r="I222" s="46"/>
      <c r="J222" s="46"/>
      <c r="K222" s="46"/>
      <c r="L222" s="46"/>
      <c r="M222" s="46"/>
    </row>
    <row r="223" spans="3:13" ht="11.25">
      <c r="C223" s="46"/>
      <c r="D223" s="46"/>
      <c r="E223" s="46"/>
      <c r="F223" s="46"/>
      <c r="G223" s="46"/>
      <c r="H223" s="46"/>
      <c r="I223" s="46"/>
      <c r="J223" s="46"/>
      <c r="K223" s="46"/>
      <c r="L223" s="46"/>
      <c r="M223" s="46"/>
    </row>
    <row r="224" spans="3:13" ht="11.25">
      <c r="C224" s="46"/>
      <c r="D224" s="46"/>
      <c r="E224" s="46"/>
      <c r="F224" s="46"/>
      <c r="G224" s="46"/>
      <c r="H224" s="46"/>
      <c r="I224" s="46"/>
      <c r="J224" s="46"/>
      <c r="K224" s="46"/>
      <c r="L224" s="46"/>
      <c r="M224" s="46"/>
    </row>
    <row r="225" spans="3:13" ht="11.25">
      <c r="C225" s="46"/>
      <c r="D225" s="46"/>
      <c r="E225" s="46"/>
      <c r="F225" s="46"/>
      <c r="G225" s="46"/>
      <c r="H225" s="46"/>
      <c r="I225" s="46"/>
      <c r="J225" s="46"/>
      <c r="K225" s="46"/>
      <c r="L225" s="46"/>
      <c r="M225" s="46"/>
    </row>
    <row r="226" spans="3:13" ht="11.25">
      <c r="C226" s="46"/>
      <c r="D226" s="46"/>
      <c r="E226" s="46"/>
      <c r="F226" s="46"/>
      <c r="G226" s="46"/>
      <c r="H226" s="46"/>
      <c r="I226" s="46"/>
      <c r="J226" s="46"/>
      <c r="K226" s="46"/>
      <c r="L226" s="46"/>
      <c r="M226" s="46"/>
    </row>
    <row r="227" spans="3:13" ht="11.25">
      <c r="C227" s="46"/>
      <c r="D227" s="46"/>
      <c r="E227" s="46"/>
      <c r="F227" s="46"/>
      <c r="G227" s="46"/>
      <c r="H227" s="46"/>
      <c r="I227" s="46"/>
      <c r="J227" s="46"/>
      <c r="K227" s="46"/>
      <c r="L227" s="46"/>
      <c r="M227" s="46"/>
    </row>
    <row r="228" spans="3:13" ht="11.25">
      <c r="C228" s="46"/>
      <c r="D228" s="46"/>
      <c r="E228" s="46"/>
      <c r="F228" s="46"/>
      <c r="G228" s="46"/>
      <c r="H228" s="46"/>
      <c r="I228" s="46"/>
      <c r="J228" s="46"/>
      <c r="K228" s="46"/>
      <c r="L228" s="46"/>
      <c r="M228" s="46"/>
    </row>
    <row r="229" spans="3:13" ht="11.25">
      <c r="C229" s="46"/>
      <c r="D229" s="46"/>
      <c r="E229" s="46"/>
      <c r="F229" s="46"/>
      <c r="G229" s="46"/>
      <c r="H229" s="46"/>
      <c r="I229" s="46"/>
      <c r="J229" s="46"/>
      <c r="K229" s="46"/>
      <c r="L229" s="46"/>
      <c r="M229" s="46"/>
    </row>
    <row r="230" spans="3:13" ht="11.25">
      <c r="C230" s="46"/>
      <c r="D230" s="46"/>
      <c r="E230" s="46"/>
      <c r="F230" s="46"/>
      <c r="G230" s="46"/>
      <c r="H230" s="46"/>
      <c r="I230" s="46"/>
      <c r="J230" s="46"/>
      <c r="K230" s="46"/>
      <c r="L230" s="46"/>
      <c r="M230" s="46"/>
    </row>
    <row r="231" spans="3:13" ht="11.25">
      <c r="C231" s="46"/>
      <c r="D231" s="46"/>
      <c r="E231" s="46"/>
      <c r="F231" s="46"/>
      <c r="G231" s="46"/>
      <c r="H231" s="46"/>
      <c r="I231" s="46"/>
      <c r="J231" s="46"/>
      <c r="K231" s="46"/>
      <c r="L231" s="46"/>
      <c r="M231" s="46"/>
    </row>
    <row r="232" spans="3:13" ht="11.25">
      <c r="C232" s="46"/>
      <c r="D232" s="46"/>
      <c r="E232" s="46"/>
      <c r="F232" s="46"/>
      <c r="G232" s="46"/>
      <c r="H232" s="46"/>
      <c r="I232" s="46"/>
      <c r="J232" s="46"/>
      <c r="K232" s="46"/>
      <c r="L232" s="46"/>
      <c r="M232" s="46"/>
    </row>
    <row r="233" spans="3:13" ht="11.25">
      <c r="C233" s="46"/>
      <c r="D233" s="46"/>
      <c r="E233" s="46"/>
      <c r="F233" s="46"/>
      <c r="G233" s="46"/>
      <c r="H233" s="46"/>
      <c r="I233" s="46"/>
      <c r="J233" s="46"/>
      <c r="K233" s="46"/>
      <c r="L233" s="46"/>
      <c r="M233" s="46"/>
    </row>
    <row r="234" spans="3:13" ht="11.25">
      <c r="C234" s="46"/>
      <c r="D234" s="46"/>
      <c r="E234" s="46"/>
      <c r="F234" s="46"/>
      <c r="G234" s="46"/>
      <c r="H234" s="46"/>
      <c r="I234" s="46"/>
      <c r="J234" s="46"/>
      <c r="K234" s="46"/>
      <c r="L234" s="46"/>
      <c r="M234" s="46"/>
    </row>
    <row r="235" spans="3:13" ht="11.25">
      <c r="C235" s="46"/>
      <c r="D235" s="46"/>
      <c r="E235" s="46"/>
      <c r="F235" s="46"/>
      <c r="G235" s="46"/>
      <c r="H235" s="46"/>
      <c r="I235" s="46"/>
      <c r="J235" s="46"/>
      <c r="K235" s="46"/>
      <c r="L235" s="46"/>
      <c r="M235" s="46"/>
    </row>
    <row r="236" spans="3:13" ht="11.25">
      <c r="C236" s="46"/>
      <c r="D236" s="46"/>
      <c r="E236" s="46"/>
      <c r="F236" s="46"/>
      <c r="G236" s="46"/>
      <c r="H236" s="46"/>
      <c r="I236" s="46"/>
      <c r="J236" s="46"/>
      <c r="K236" s="46"/>
      <c r="L236" s="46"/>
      <c r="M236" s="46"/>
    </row>
    <row r="237" spans="3:13" ht="11.25">
      <c r="C237" s="46"/>
      <c r="D237" s="46"/>
      <c r="E237" s="46"/>
      <c r="F237" s="46"/>
      <c r="G237" s="46"/>
      <c r="H237" s="46"/>
      <c r="I237" s="46"/>
      <c r="J237" s="46"/>
      <c r="K237" s="46"/>
      <c r="L237" s="46"/>
      <c r="M237" s="46"/>
    </row>
    <row r="238" spans="3:13" ht="11.25">
      <c r="C238" s="46"/>
      <c r="D238" s="46"/>
      <c r="E238" s="46"/>
      <c r="F238" s="46"/>
      <c r="G238" s="46"/>
      <c r="H238" s="46"/>
      <c r="I238" s="46"/>
      <c r="J238" s="46"/>
      <c r="K238" s="46"/>
      <c r="L238" s="46"/>
      <c r="M238" s="46"/>
    </row>
    <row r="239" spans="3:13" ht="11.25">
      <c r="C239" s="46"/>
      <c r="D239" s="46"/>
      <c r="E239" s="46"/>
      <c r="F239" s="46"/>
      <c r="G239" s="46"/>
      <c r="H239" s="46"/>
      <c r="I239" s="46"/>
      <c r="J239" s="46"/>
      <c r="K239" s="46"/>
      <c r="L239" s="46"/>
      <c r="M239" s="46"/>
    </row>
    <row r="240" spans="3:13" ht="11.25">
      <c r="C240" s="46"/>
      <c r="D240" s="46"/>
      <c r="E240" s="46"/>
      <c r="F240" s="46"/>
      <c r="G240" s="46"/>
      <c r="H240" s="46"/>
      <c r="I240" s="46"/>
      <c r="J240" s="46"/>
      <c r="K240" s="46"/>
      <c r="L240" s="46"/>
      <c r="M240" s="46"/>
    </row>
    <row r="241" spans="3:13" ht="11.25">
      <c r="C241" s="46"/>
      <c r="D241" s="46"/>
      <c r="E241" s="46"/>
      <c r="F241" s="46"/>
      <c r="G241" s="46"/>
      <c r="H241" s="46"/>
      <c r="I241" s="46"/>
      <c r="J241" s="46"/>
      <c r="K241" s="46"/>
      <c r="L241" s="46"/>
      <c r="M241" s="46"/>
    </row>
    <row r="242" spans="3:13" ht="11.25">
      <c r="C242" s="46"/>
      <c r="D242" s="46"/>
      <c r="E242" s="46"/>
      <c r="F242" s="46"/>
      <c r="G242" s="46"/>
      <c r="H242" s="46"/>
      <c r="I242" s="46"/>
      <c r="J242" s="46"/>
      <c r="K242" s="46"/>
      <c r="L242" s="46"/>
      <c r="M242" s="46"/>
    </row>
    <row r="243" spans="3:13" ht="11.25">
      <c r="C243" s="46"/>
      <c r="D243" s="46"/>
      <c r="E243" s="46"/>
      <c r="F243" s="46"/>
      <c r="G243" s="46"/>
      <c r="H243" s="46"/>
      <c r="I243" s="46"/>
      <c r="J243" s="46"/>
      <c r="K243" s="46"/>
      <c r="L243" s="46"/>
      <c r="M243" s="46"/>
    </row>
    <row r="244" spans="3:13" ht="11.25">
      <c r="C244" s="46"/>
      <c r="D244" s="46"/>
      <c r="E244" s="46"/>
      <c r="F244" s="46"/>
      <c r="G244" s="46"/>
      <c r="H244" s="46"/>
      <c r="I244" s="46"/>
      <c r="J244" s="46"/>
      <c r="K244" s="46"/>
      <c r="L244" s="46"/>
      <c r="M244" s="46"/>
    </row>
    <row r="245" spans="3:13" ht="11.25">
      <c r="C245" s="46"/>
      <c r="D245" s="46"/>
      <c r="E245" s="46"/>
      <c r="F245" s="46"/>
      <c r="G245" s="46"/>
      <c r="H245" s="46"/>
      <c r="I245" s="46"/>
      <c r="J245" s="46"/>
      <c r="K245" s="46"/>
      <c r="L245" s="46"/>
      <c r="M245" s="46"/>
    </row>
    <row r="246" spans="3:13" ht="11.25">
      <c r="C246" s="46"/>
      <c r="D246" s="46"/>
      <c r="E246" s="46"/>
      <c r="F246" s="46"/>
      <c r="G246" s="46"/>
      <c r="H246" s="46"/>
      <c r="I246" s="46"/>
      <c r="J246" s="46"/>
      <c r="K246" s="46"/>
      <c r="L246" s="46"/>
      <c r="M246" s="46"/>
    </row>
    <row r="247" spans="3:13" ht="11.25">
      <c r="C247" s="46"/>
      <c r="D247" s="46"/>
      <c r="E247" s="46"/>
      <c r="F247" s="46"/>
      <c r="G247" s="46"/>
      <c r="H247" s="46"/>
      <c r="I247" s="46"/>
      <c r="J247" s="46"/>
      <c r="K247" s="46"/>
      <c r="L247" s="46"/>
      <c r="M247" s="46"/>
    </row>
    <row r="248" spans="3:13" ht="11.25">
      <c r="C248" s="46"/>
      <c r="D248" s="46"/>
      <c r="E248" s="46"/>
      <c r="F248" s="46"/>
      <c r="G248" s="46"/>
      <c r="H248" s="46"/>
      <c r="I248" s="46"/>
      <c r="J248" s="46"/>
      <c r="K248" s="46"/>
      <c r="L248" s="46"/>
      <c r="M248" s="46"/>
    </row>
    <row r="249" spans="3:13" ht="11.25">
      <c r="C249" s="46"/>
      <c r="D249" s="46"/>
      <c r="E249" s="46"/>
      <c r="F249" s="46"/>
      <c r="G249" s="46"/>
      <c r="H249" s="46"/>
      <c r="I249" s="46"/>
      <c r="J249" s="46"/>
      <c r="K249" s="46"/>
      <c r="L249" s="46"/>
      <c r="M249" s="46"/>
    </row>
    <row r="250" spans="3:13" ht="11.25">
      <c r="C250" s="46"/>
      <c r="D250" s="46"/>
      <c r="E250" s="46"/>
      <c r="F250" s="46"/>
      <c r="G250" s="46"/>
      <c r="H250" s="46"/>
      <c r="I250" s="46"/>
      <c r="J250" s="46"/>
      <c r="K250" s="46"/>
      <c r="L250" s="46"/>
      <c r="M250" s="46"/>
    </row>
    <row r="251" spans="3:13" ht="11.25">
      <c r="C251" s="46"/>
      <c r="D251" s="46"/>
      <c r="E251" s="46"/>
      <c r="F251" s="46"/>
      <c r="G251" s="46"/>
      <c r="H251" s="46"/>
      <c r="I251" s="46"/>
      <c r="J251" s="46"/>
      <c r="K251" s="46"/>
      <c r="L251" s="46"/>
      <c r="M251" s="46"/>
    </row>
    <row r="252" spans="3:13" ht="11.25">
      <c r="C252" s="46"/>
      <c r="D252" s="46"/>
      <c r="E252" s="46"/>
      <c r="F252" s="46"/>
      <c r="G252" s="46"/>
      <c r="H252" s="46"/>
      <c r="I252" s="46"/>
      <c r="J252" s="46"/>
      <c r="K252" s="46"/>
      <c r="L252" s="46"/>
      <c r="M252" s="46"/>
    </row>
    <row r="253" spans="3:13" ht="11.25">
      <c r="C253" s="46"/>
      <c r="D253" s="46"/>
      <c r="E253" s="46"/>
      <c r="F253" s="46"/>
      <c r="G253" s="46"/>
      <c r="H253" s="46"/>
      <c r="I253" s="46"/>
      <c r="J253" s="46"/>
      <c r="K253" s="46"/>
      <c r="L253" s="46"/>
      <c r="M253" s="46"/>
    </row>
    <row r="254" spans="3:13" ht="11.25">
      <c r="C254" s="46"/>
      <c r="D254" s="46"/>
      <c r="E254" s="46"/>
      <c r="F254" s="46"/>
      <c r="G254" s="46"/>
      <c r="H254" s="46"/>
      <c r="I254" s="46"/>
      <c r="J254" s="46"/>
      <c r="K254" s="46"/>
      <c r="L254" s="46"/>
      <c r="M254" s="46"/>
    </row>
    <row r="255" spans="3:13" ht="11.25">
      <c r="C255" s="46"/>
      <c r="D255" s="46"/>
      <c r="E255" s="46"/>
      <c r="F255" s="46"/>
      <c r="G255" s="46"/>
      <c r="H255" s="46"/>
      <c r="I255" s="46"/>
      <c r="J255" s="46"/>
      <c r="K255" s="46"/>
      <c r="L255" s="46"/>
      <c r="M255" s="46"/>
    </row>
    <row r="256" spans="3:13" ht="11.25">
      <c r="C256" s="46"/>
      <c r="D256" s="46"/>
      <c r="E256" s="46"/>
      <c r="F256" s="46"/>
      <c r="G256" s="46"/>
      <c r="H256" s="46"/>
      <c r="I256" s="46"/>
      <c r="J256" s="46"/>
      <c r="K256" s="46"/>
      <c r="L256" s="46"/>
      <c r="M256" s="46"/>
    </row>
    <row r="257" spans="3:13" ht="11.25">
      <c r="C257" s="46"/>
      <c r="D257" s="46"/>
      <c r="E257" s="46"/>
      <c r="F257" s="46"/>
      <c r="G257" s="46"/>
      <c r="H257" s="46"/>
      <c r="I257" s="46"/>
      <c r="J257" s="46"/>
      <c r="K257" s="46"/>
      <c r="L257" s="46"/>
      <c r="M257" s="46"/>
    </row>
    <row r="258" spans="3:13" ht="11.25">
      <c r="C258" s="46"/>
      <c r="D258" s="46"/>
      <c r="E258" s="46"/>
      <c r="F258" s="46"/>
      <c r="G258" s="46"/>
      <c r="H258" s="46"/>
      <c r="I258" s="46"/>
      <c r="J258" s="46"/>
      <c r="K258" s="46"/>
      <c r="L258" s="46"/>
      <c r="M258" s="46"/>
    </row>
    <row r="259" spans="3:13" ht="11.25">
      <c r="C259" s="46"/>
      <c r="D259" s="46"/>
      <c r="E259" s="46"/>
      <c r="F259" s="46"/>
      <c r="G259" s="46"/>
      <c r="H259" s="46"/>
      <c r="I259" s="46"/>
      <c r="J259" s="46"/>
      <c r="K259" s="46"/>
      <c r="L259" s="46"/>
      <c r="M259" s="46"/>
    </row>
    <row r="260" spans="3:13" ht="11.25">
      <c r="C260" s="46"/>
      <c r="D260" s="46"/>
      <c r="E260" s="46"/>
      <c r="F260" s="46"/>
      <c r="G260" s="46"/>
      <c r="H260" s="46"/>
      <c r="I260" s="46"/>
      <c r="J260" s="46"/>
      <c r="K260" s="46"/>
      <c r="L260" s="46"/>
      <c r="M260" s="46"/>
    </row>
    <row r="261" spans="3:13" ht="11.25">
      <c r="C261" s="46"/>
      <c r="D261" s="46"/>
      <c r="E261" s="46"/>
      <c r="F261" s="46"/>
      <c r="G261" s="46"/>
      <c r="H261" s="46"/>
      <c r="I261" s="46"/>
      <c r="J261" s="46"/>
      <c r="K261" s="46"/>
      <c r="L261" s="46"/>
      <c r="M261" s="46"/>
    </row>
    <row r="262" spans="3:13" ht="11.25">
      <c r="C262" s="46"/>
      <c r="D262" s="46"/>
      <c r="E262" s="46"/>
      <c r="F262" s="46"/>
      <c r="G262" s="46"/>
      <c r="H262" s="46"/>
      <c r="I262" s="46"/>
      <c r="J262" s="46"/>
      <c r="K262" s="46"/>
      <c r="L262" s="46"/>
      <c r="M262" s="46"/>
    </row>
    <row r="263" spans="3:13" ht="11.25">
      <c r="C263" s="46"/>
      <c r="D263" s="46"/>
      <c r="E263" s="46"/>
      <c r="F263" s="46"/>
      <c r="G263" s="46"/>
      <c r="H263" s="46"/>
      <c r="I263" s="46"/>
      <c r="J263" s="46"/>
      <c r="K263" s="46"/>
      <c r="L263" s="46"/>
      <c r="M263" s="46"/>
    </row>
    <row r="264" spans="3:13" ht="11.25">
      <c r="C264" s="46"/>
      <c r="D264" s="46"/>
      <c r="E264" s="46"/>
      <c r="F264" s="46"/>
      <c r="G264" s="46"/>
      <c r="H264" s="46"/>
      <c r="I264" s="46"/>
      <c r="J264" s="46"/>
      <c r="K264" s="46"/>
      <c r="L264" s="46"/>
      <c r="M264" s="46"/>
    </row>
    <row r="265" spans="3:13" ht="11.25">
      <c r="C265" s="46"/>
      <c r="D265" s="46"/>
      <c r="E265" s="46"/>
      <c r="F265" s="46"/>
      <c r="G265" s="46"/>
      <c r="H265" s="46"/>
      <c r="I265" s="46"/>
      <c r="J265" s="46"/>
      <c r="K265" s="46"/>
      <c r="L265" s="46"/>
      <c r="M265" s="46"/>
    </row>
    <row r="266" spans="3:13" ht="11.25">
      <c r="C266" s="46"/>
      <c r="D266" s="46"/>
      <c r="E266" s="46"/>
      <c r="F266" s="46"/>
      <c r="G266" s="46"/>
      <c r="H266" s="46"/>
      <c r="I266" s="46"/>
      <c r="J266" s="46"/>
      <c r="K266" s="46"/>
      <c r="L266" s="46"/>
      <c r="M266" s="46"/>
    </row>
    <row r="267" spans="3:13" ht="11.25">
      <c r="C267" s="46"/>
      <c r="D267" s="46"/>
      <c r="E267" s="46"/>
      <c r="F267" s="46"/>
      <c r="G267" s="46"/>
      <c r="H267" s="46"/>
      <c r="I267" s="46"/>
      <c r="J267" s="46"/>
      <c r="K267" s="46"/>
      <c r="L267" s="46"/>
      <c r="M267" s="46"/>
    </row>
    <row r="268" spans="3:13" ht="11.25">
      <c r="C268" s="46"/>
      <c r="D268" s="46"/>
      <c r="E268" s="46"/>
      <c r="F268" s="46"/>
      <c r="G268" s="46"/>
      <c r="H268" s="46"/>
      <c r="I268" s="46"/>
      <c r="J268" s="46"/>
      <c r="K268" s="46"/>
      <c r="L268" s="46"/>
      <c r="M268" s="46"/>
    </row>
    <row r="269" spans="3:13" ht="11.25">
      <c r="C269" s="46"/>
      <c r="D269" s="46"/>
      <c r="E269" s="46"/>
      <c r="F269" s="46"/>
      <c r="G269" s="46"/>
      <c r="H269" s="46"/>
      <c r="I269" s="46"/>
      <c r="J269" s="46"/>
      <c r="K269" s="46"/>
      <c r="L269" s="46"/>
      <c r="M269" s="46"/>
    </row>
    <row r="270" spans="3:13" ht="11.25">
      <c r="C270" s="46"/>
      <c r="D270" s="46"/>
      <c r="E270" s="46"/>
      <c r="F270" s="46"/>
      <c r="G270" s="46"/>
      <c r="H270" s="46"/>
      <c r="I270" s="46"/>
      <c r="J270" s="46"/>
      <c r="K270" s="46"/>
      <c r="L270" s="46"/>
      <c r="M270" s="46"/>
    </row>
    <row r="271" spans="3:13" ht="11.25">
      <c r="C271" s="46"/>
      <c r="D271" s="46"/>
      <c r="E271" s="46"/>
      <c r="F271" s="46"/>
      <c r="G271" s="46"/>
      <c r="H271" s="46"/>
      <c r="I271" s="46"/>
      <c r="J271" s="46"/>
      <c r="K271" s="46"/>
      <c r="L271" s="46"/>
      <c r="M271" s="46"/>
    </row>
    <row r="272" spans="3:13" ht="11.25">
      <c r="C272" s="46"/>
      <c r="D272" s="46"/>
      <c r="E272" s="46"/>
      <c r="F272" s="46"/>
      <c r="G272" s="46"/>
      <c r="H272" s="46"/>
      <c r="I272" s="46"/>
      <c r="J272" s="46"/>
      <c r="K272" s="46"/>
      <c r="L272" s="46"/>
      <c r="M272" s="46"/>
    </row>
    <row r="273" spans="3:13" ht="11.25">
      <c r="C273" s="46"/>
      <c r="D273" s="46"/>
      <c r="E273" s="46"/>
      <c r="F273" s="46"/>
      <c r="G273" s="46"/>
      <c r="H273" s="46"/>
      <c r="I273" s="46"/>
      <c r="J273" s="46"/>
      <c r="K273" s="46"/>
      <c r="L273" s="46"/>
      <c r="M273" s="46"/>
    </row>
    <row r="274" spans="3:13" ht="11.25">
      <c r="C274" s="46"/>
      <c r="D274" s="46"/>
      <c r="E274" s="46"/>
      <c r="F274" s="46"/>
      <c r="G274" s="46"/>
      <c r="H274" s="46"/>
      <c r="I274" s="46"/>
      <c r="J274" s="46"/>
      <c r="K274" s="46"/>
      <c r="L274" s="46"/>
      <c r="M274" s="46"/>
    </row>
    <row r="275" spans="3:13" ht="11.25">
      <c r="C275" s="46"/>
      <c r="D275" s="46"/>
      <c r="E275" s="46"/>
      <c r="F275" s="46"/>
      <c r="G275" s="46"/>
      <c r="H275" s="46"/>
      <c r="I275" s="46"/>
      <c r="J275" s="46"/>
      <c r="K275" s="46"/>
      <c r="L275" s="46"/>
      <c r="M275" s="46"/>
    </row>
    <row r="276" spans="3:13" ht="11.25">
      <c r="C276" s="46"/>
      <c r="D276" s="46"/>
      <c r="E276" s="46"/>
      <c r="F276" s="46"/>
      <c r="G276" s="46"/>
      <c r="H276" s="46"/>
      <c r="I276" s="46"/>
      <c r="J276" s="46"/>
      <c r="K276" s="46"/>
      <c r="L276" s="46"/>
      <c r="M276" s="46"/>
    </row>
    <row r="277" spans="3:13" ht="11.25">
      <c r="C277" s="46"/>
      <c r="D277" s="46"/>
      <c r="E277" s="46"/>
      <c r="F277" s="46"/>
      <c r="G277" s="46"/>
      <c r="H277" s="46"/>
      <c r="I277" s="46"/>
      <c r="J277" s="46"/>
      <c r="K277" s="46"/>
      <c r="L277" s="46"/>
      <c r="M277" s="46"/>
    </row>
    <row r="278" spans="3:13" ht="11.25">
      <c r="C278" s="46"/>
      <c r="D278" s="46"/>
      <c r="E278" s="46"/>
      <c r="F278" s="46"/>
      <c r="G278" s="46"/>
      <c r="H278" s="46"/>
      <c r="I278" s="46"/>
      <c r="J278" s="46"/>
      <c r="K278" s="46"/>
      <c r="L278" s="46"/>
      <c r="M278" s="46"/>
    </row>
    <row r="279" spans="3:13" ht="11.25">
      <c r="C279" s="46"/>
      <c r="D279" s="46"/>
      <c r="E279" s="46"/>
      <c r="F279" s="46"/>
      <c r="G279" s="46"/>
      <c r="H279" s="46"/>
      <c r="I279" s="46"/>
      <c r="J279" s="46"/>
      <c r="K279" s="46"/>
      <c r="L279" s="46"/>
      <c r="M279" s="46"/>
    </row>
    <row r="280" spans="3:13" ht="11.25">
      <c r="C280" s="46"/>
      <c r="D280" s="46"/>
      <c r="E280" s="46"/>
      <c r="F280" s="46"/>
      <c r="G280" s="46"/>
      <c r="H280" s="46"/>
      <c r="I280" s="46"/>
      <c r="J280" s="46"/>
      <c r="K280" s="46"/>
      <c r="L280" s="46"/>
      <c r="M280" s="46"/>
    </row>
    <row r="281" spans="3:13" ht="11.25">
      <c r="C281" s="46"/>
      <c r="D281" s="46"/>
      <c r="E281" s="46"/>
      <c r="F281" s="46"/>
      <c r="G281" s="46"/>
      <c r="H281" s="46"/>
      <c r="I281" s="46"/>
      <c r="J281" s="46"/>
      <c r="K281" s="46"/>
      <c r="L281" s="46"/>
      <c r="M281" s="46"/>
    </row>
  </sheetData>
  <sheetProtection/>
  <mergeCells count="17">
    <mergeCell ref="A1:T1"/>
    <mergeCell ref="A2:T2"/>
    <mergeCell ref="A4:A5"/>
    <mergeCell ref="C4:H4"/>
    <mergeCell ref="I4:N4"/>
    <mergeCell ref="O4:T4"/>
    <mergeCell ref="C5:D5"/>
    <mergeCell ref="E5:F5"/>
    <mergeCell ref="G5:H5"/>
    <mergeCell ref="I5:J5"/>
    <mergeCell ref="A20:N20"/>
    <mergeCell ref="Q5:R5"/>
    <mergeCell ref="S5:T5"/>
    <mergeCell ref="A19:T19"/>
    <mergeCell ref="K5:L5"/>
    <mergeCell ref="M5:N5"/>
    <mergeCell ref="O5:P5"/>
  </mergeCells>
  <printOptions/>
  <pageMargins left="0.787401575" right="0.787401575" top="0.984251969" bottom="0.984251969" header="0.4921259845" footer="0.4921259845"/>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V276"/>
  <sheetViews>
    <sheetView zoomScalePageLayoutView="0" workbookViewId="0" topLeftCell="A1">
      <selection activeCell="A1" sqref="A1:T1"/>
    </sheetView>
  </sheetViews>
  <sheetFormatPr defaultColWidth="11.421875" defaultRowHeight="12.75"/>
  <cols>
    <col min="1" max="1" width="16.421875" style="11" customWidth="1"/>
    <col min="2" max="2" width="2.421875" style="11" customWidth="1"/>
    <col min="3" max="3" width="8.421875" style="11" customWidth="1"/>
    <col min="4" max="4" width="1.57421875" style="11" customWidth="1"/>
    <col min="5" max="5" width="9.421875" style="11" bestFit="1" customWidth="1"/>
    <col min="6" max="6" width="1.57421875" style="11" customWidth="1"/>
    <col min="7" max="7" width="9.421875" style="11" bestFit="1" customWidth="1"/>
    <col min="8" max="8" width="1.57421875" style="11" customWidth="1"/>
    <col min="9" max="9" width="9.421875" style="11" bestFit="1" customWidth="1"/>
    <col min="10" max="10" width="1.57421875" style="11" customWidth="1"/>
    <col min="11" max="11" width="8.140625" style="11" bestFit="1" customWidth="1"/>
    <col min="12" max="12" width="1.57421875" style="11" customWidth="1"/>
    <col min="13" max="13" width="9.421875" style="11" bestFit="1" customWidth="1"/>
    <col min="14" max="14" width="1.57421875" style="11" customWidth="1"/>
    <col min="15" max="15" width="9.421875" style="11" bestFit="1" customWidth="1"/>
    <col min="16" max="16" width="1.57421875" style="11" customWidth="1"/>
    <col min="17" max="17" width="9.421875" style="11" bestFit="1" customWidth="1"/>
    <col min="18" max="18" width="1.57421875" style="11" customWidth="1"/>
    <col min="19" max="19" width="9.421875" style="11" bestFit="1" customWidth="1"/>
    <col min="20" max="20" width="1.57421875" style="11" customWidth="1"/>
    <col min="21" max="21" width="3.57421875" style="11" customWidth="1"/>
    <col min="22" max="16384" width="11.421875" style="11" customWidth="1"/>
  </cols>
  <sheetData>
    <row r="1" spans="1:20" s="286" customFormat="1" ht="11.25">
      <c r="A1" s="483" t="s">
        <v>251</v>
      </c>
      <c r="B1" s="483"/>
      <c r="C1" s="483"/>
      <c r="D1" s="483"/>
      <c r="E1" s="483"/>
      <c r="F1" s="483"/>
      <c r="G1" s="483"/>
      <c r="H1" s="483"/>
      <c r="I1" s="483"/>
      <c r="J1" s="483"/>
      <c r="K1" s="483"/>
      <c r="L1" s="483"/>
      <c r="M1" s="483"/>
      <c r="N1" s="483"/>
      <c r="O1" s="483"/>
      <c r="P1" s="483"/>
      <c r="Q1" s="483"/>
      <c r="R1" s="483"/>
      <c r="S1" s="483"/>
      <c r="T1" s="483"/>
    </row>
    <row r="2" spans="1:20" s="287" customFormat="1" ht="11.25">
      <c r="A2" s="483"/>
      <c r="B2" s="599"/>
      <c r="C2" s="599"/>
      <c r="D2" s="599"/>
      <c r="E2" s="599"/>
      <c r="F2" s="599"/>
      <c r="G2" s="599"/>
      <c r="H2" s="599"/>
      <c r="I2" s="599"/>
      <c r="J2" s="599"/>
      <c r="K2" s="599"/>
      <c r="L2" s="599"/>
      <c r="M2" s="599"/>
      <c r="N2" s="599"/>
      <c r="O2" s="599"/>
      <c r="P2" s="599"/>
      <c r="Q2" s="599"/>
      <c r="R2" s="599"/>
      <c r="S2" s="599"/>
      <c r="T2" s="599"/>
    </row>
    <row r="3" spans="1:20" s="60" customFormat="1" ht="11.25">
      <c r="A3" s="11"/>
      <c r="B3" s="11"/>
      <c r="C3" s="11"/>
      <c r="D3" s="11"/>
      <c r="E3" s="11"/>
      <c r="F3" s="11"/>
      <c r="G3" s="11"/>
      <c r="H3" s="11"/>
      <c r="I3" s="11"/>
      <c r="J3" s="11"/>
      <c r="K3" s="11"/>
      <c r="L3" s="11"/>
      <c r="M3" s="11"/>
      <c r="N3" s="11"/>
      <c r="O3" s="28"/>
      <c r="P3" s="28"/>
      <c r="Q3" s="28"/>
      <c r="R3" s="28"/>
      <c r="S3" s="28"/>
      <c r="T3" s="68" t="s">
        <v>270</v>
      </c>
    </row>
    <row r="4" spans="1:20" s="60" customFormat="1" ht="11.25">
      <c r="A4" s="586"/>
      <c r="B4" s="261"/>
      <c r="C4" s="600" t="s">
        <v>18</v>
      </c>
      <c r="D4" s="589"/>
      <c r="E4" s="589"/>
      <c r="F4" s="589"/>
      <c r="G4" s="589"/>
      <c r="H4" s="584"/>
      <c r="I4" s="588" t="s">
        <v>1</v>
      </c>
      <c r="J4" s="589"/>
      <c r="K4" s="589"/>
      <c r="L4" s="589"/>
      <c r="M4" s="589"/>
      <c r="N4" s="581"/>
      <c r="O4" s="600" t="s">
        <v>2</v>
      </c>
      <c r="P4" s="589"/>
      <c r="Q4" s="589"/>
      <c r="R4" s="589"/>
      <c r="S4" s="589"/>
      <c r="T4" s="581"/>
    </row>
    <row r="5" spans="1:20" s="60" customFormat="1" ht="11.25">
      <c r="A5" s="491"/>
      <c r="B5" s="145"/>
      <c r="C5" s="595" t="s">
        <v>3</v>
      </c>
      <c r="D5" s="597"/>
      <c r="E5" s="580" t="s">
        <v>4</v>
      </c>
      <c r="F5" s="581"/>
      <c r="G5" s="595" t="s">
        <v>2</v>
      </c>
      <c r="H5" s="597"/>
      <c r="I5" s="598" t="s">
        <v>3</v>
      </c>
      <c r="J5" s="597"/>
      <c r="K5" s="580" t="s">
        <v>4</v>
      </c>
      <c r="L5" s="581"/>
      <c r="M5" s="595" t="s">
        <v>2</v>
      </c>
      <c r="N5" s="596"/>
      <c r="O5" s="595" t="s">
        <v>3</v>
      </c>
      <c r="P5" s="597"/>
      <c r="Q5" s="580" t="s">
        <v>4</v>
      </c>
      <c r="R5" s="581"/>
      <c r="S5" s="595" t="s">
        <v>2</v>
      </c>
      <c r="T5" s="596"/>
    </row>
    <row r="6" spans="1:20" s="60" customFormat="1" ht="11.25">
      <c r="A6" s="256" t="s">
        <v>6</v>
      </c>
      <c r="B6" s="302" t="s">
        <v>5</v>
      </c>
      <c r="C6" s="55">
        <v>30.5</v>
      </c>
      <c r="D6" s="55"/>
      <c r="E6" s="204">
        <v>40.4</v>
      </c>
      <c r="F6" s="208"/>
      <c r="G6" s="55">
        <f>C6+E6</f>
        <v>70.9</v>
      </c>
      <c r="H6" s="55"/>
      <c r="I6" s="204">
        <v>23.5</v>
      </c>
      <c r="J6" s="55"/>
      <c r="K6" s="204">
        <v>5.7</v>
      </c>
      <c r="L6" s="208"/>
      <c r="M6" s="55">
        <f>I6+K6</f>
        <v>29.2</v>
      </c>
      <c r="N6" s="208"/>
      <c r="O6" s="55">
        <v>53.9</v>
      </c>
      <c r="P6" s="55"/>
      <c r="Q6" s="204">
        <v>46.1</v>
      </c>
      <c r="R6" s="208"/>
      <c r="S6" s="55">
        <f>SUM(O6:Q6)</f>
        <v>100</v>
      </c>
      <c r="T6" s="288"/>
    </row>
    <row r="7" spans="1:20" s="60" customFormat="1" ht="11.25">
      <c r="A7" s="256" t="s">
        <v>7</v>
      </c>
      <c r="B7" s="302" t="s">
        <v>5</v>
      </c>
      <c r="C7" s="55">
        <v>21.2</v>
      </c>
      <c r="D7" s="55"/>
      <c r="E7" s="204">
        <v>37.9</v>
      </c>
      <c r="F7" s="208"/>
      <c r="G7" s="55">
        <f aca="true" t="shared" si="0" ref="G7:G14">C7+E7</f>
        <v>59.099999999999994</v>
      </c>
      <c r="H7" s="55"/>
      <c r="I7" s="204">
        <v>32.9</v>
      </c>
      <c r="J7" s="55"/>
      <c r="K7" s="204">
        <v>7.9</v>
      </c>
      <c r="L7" s="208"/>
      <c r="M7" s="55">
        <f aca="true" t="shared" si="1" ref="M7:M14">I7+K7</f>
        <v>40.8</v>
      </c>
      <c r="N7" s="208"/>
      <c r="O7" s="55">
        <v>54.2</v>
      </c>
      <c r="P7" s="55"/>
      <c r="Q7" s="204">
        <v>45.8</v>
      </c>
      <c r="R7" s="208"/>
      <c r="S7" s="55">
        <f aca="true" t="shared" si="2" ref="S7:S13">SUM(O7:Q7)</f>
        <v>100</v>
      </c>
      <c r="T7" s="288"/>
    </row>
    <row r="8" spans="1:20" s="60" customFormat="1" ht="11.25">
      <c r="A8" s="256" t="s">
        <v>8</v>
      </c>
      <c r="B8" s="302" t="s">
        <v>5</v>
      </c>
      <c r="C8" s="55">
        <v>18</v>
      </c>
      <c r="D8" s="55"/>
      <c r="E8" s="204">
        <v>41.3</v>
      </c>
      <c r="F8" s="208"/>
      <c r="G8" s="55">
        <f t="shared" si="0"/>
        <v>59.3</v>
      </c>
      <c r="H8" s="55"/>
      <c r="I8" s="204">
        <v>31.2</v>
      </c>
      <c r="J8" s="55"/>
      <c r="K8" s="204">
        <v>9.5</v>
      </c>
      <c r="L8" s="208"/>
      <c r="M8" s="55">
        <f t="shared" si="1"/>
        <v>40.7</v>
      </c>
      <c r="N8" s="208"/>
      <c r="O8" s="55">
        <v>49.2</v>
      </c>
      <c r="P8" s="55"/>
      <c r="Q8" s="204">
        <v>50.8</v>
      </c>
      <c r="R8" s="208"/>
      <c r="S8" s="55">
        <f t="shared" si="2"/>
        <v>100</v>
      </c>
      <c r="T8" s="288"/>
    </row>
    <row r="9" spans="1:20" s="60" customFormat="1" ht="11.25">
      <c r="A9" s="256" t="s">
        <v>9</v>
      </c>
      <c r="B9" s="302" t="s">
        <v>5</v>
      </c>
      <c r="C9" s="55">
        <v>15.4</v>
      </c>
      <c r="D9" s="55"/>
      <c r="E9" s="204">
        <v>48.1</v>
      </c>
      <c r="F9" s="208"/>
      <c r="G9" s="55">
        <f t="shared" si="0"/>
        <v>63.5</v>
      </c>
      <c r="H9" s="55"/>
      <c r="I9" s="204">
        <v>26.8</v>
      </c>
      <c r="J9" s="55"/>
      <c r="K9" s="204">
        <v>9.7</v>
      </c>
      <c r="L9" s="208"/>
      <c r="M9" s="55">
        <f t="shared" si="1"/>
        <v>36.5</v>
      </c>
      <c r="N9" s="208"/>
      <c r="O9" s="55">
        <v>42.1</v>
      </c>
      <c r="P9" s="55"/>
      <c r="Q9" s="204">
        <v>57.9</v>
      </c>
      <c r="R9" s="208"/>
      <c r="S9" s="55">
        <f t="shared" si="2"/>
        <v>100</v>
      </c>
      <c r="T9" s="288"/>
    </row>
    <row r="10" spans="1:20" s="60" customFormat="1" ht="11.25">
      <c r="A10" s="256" t="s">
        <v>10</v>
      </c>
      <c r="B10" s="302" t="s">
        <v>5</v>
      </c>
      <c r="C10" s="55">
        <v>12.6</v>
      </c>
      <c r="D10" s="55"/>
      <c r="E10" s="204">
        <v>56.6</v>
      </c>
      <c r="F10" s="208"/>
      <c r="G10" s="55">
        <f t="shared" si="0"/>
        <v>69.2</v>
      </c>
      <c r="H10" s="55"/>
      <c r="I10" s="204">
        <v>22.3</v>
      </c>
      <c r="J10" s="55"/>
      <c r="K10" s="204">
        <v>8.5</v>
      </c>
      <c r="L10" s="208"/>
      <c r="M10" s="55">
        <f t="shared" si="1"/>
        <v>30.8</v>
      </c>
      <c r="N10" s="208"/>
      <c r="O10" s="55">
        <v>34.9</v>
      </c>
      <c r="P10" s="55"/>
      <c r="Q10" s="204">
        <v>65.1</v>
      </c>
      <c r="R10" s="208"/>
      <c r="S10" s="55">
        <f t="shared" si="2"/>
        <v>100</v>
      </c>
      <c r="T10" s="288"/>
    </row>
    <row r="11" spans="1:20" s="60" customFormat="1" ht="11.25">
      <c r="A11" s="256" t="s">
        <v>11</v>
      </c>
      <c r="B11" s="302" t="s">
        <v>5</v>
      </c>
      <c r="C11" s="55">
        <v>9.3</v>
      </c>
      <c r="D11" s="55"/>
      <c r="E11" s="204">
        <v>68.7</v>
      </c>
      <c r="F11" s="208"/>
      <c r="G11" s="55">
        <f t="shared" si="0"/>
        <v>78</v>
      </c>
      <c r="H11" s="55"/>
      <c r="I11" s="204">
        <v>14.8</v>
      </c>
      <c r="J11" s="55"/>
      <c r="K11" s="204">
        <v>7.2</v>
      </c>
      <c r="L11" s="208"/>
      <c r="M11" s="55">
        <f t="shared" si="1"/>
        <v>22</v>
      </c>
      <c r="N11" s="208"/>
      <c r="O11" s="55">
        <v>24.1</v>
      </c>
      <c r="P11" s="55"/>
      <c r="Q11" s="204">
        <v>75.9</v>
      </c>
      <c r="R11" s="208"/>
      <c r="S11" s="55">
        <f t="shared" si="2"/>
        <v>100</v>
      </c>
      <c r="T11" s="288"/>
    </row>
    <row r="12" spans="1:22" s="121" customFormat="1" ht="11.25">
      <c r="A12" s="264" t="s">
        <v>12</v>
      </c>
      <c r="B12" s="303" t="s">
        <v>5</v>
      </c>
      <c r="C12" s="153">
        <v>6.2</v>
      </c>
      <c r="D12" s="153"/>
      <c r="E12" s="278">
        <v>81.5</v>
      </c>
      <c r="F12" s="279"/>
      <c r="G12" s="153">
        <f t="shared" si="0"/>
        <v>87.7</v>
      </c>
      <c r="H12" s="153"/>
      <c r="I12" s="278">
        <v>6.2</v>
      </c>
      <c r="J12" s="153"/>
      <c r="K12" s="278">
        <v>6.1</v>
      </c>
      <c r="L12" s="279"/>
      <c r="M12" s="153">
        <f t="shared" si="1"/>
        <v>12.3</v>
      </c>
      <c r="N12" s="279"/>
      <c r="O12" s="153">
        <v>12.4</v>
      </c>
      <c r="P12" s="153"/>
      <c r="Q12" s="278">
        <v>87.6</v>
      </c>
      <c r="R12" s="279"/>
      <c r="S12" s="153">
        <f t="shared" si="2"/>
        <v>100</v>
      </c>
      <c r="T12" s="292"/>
      <c r="V12" s="119"/>
    </row>
    <row r="13" spans="1:20" s="60" customFormat="1" ht="11.25">
      <c r="A13" s="291" t="s">
        <v>19</v>
      </c>
      <c r="B13" s="304" t="s">
        <v>5</v>
      </c>
      <c r="C13" s="119">
        <v>16.9</v>
      </c>
      <c r="D13" s="119"/>
      <c r="E13" s="296">
        <v>50.7</v>
      </c>
      <c r="F13" s="297"/>
      <c r="G13" s="119">
        <f t="shared" si="0"/>
        <v>67.6</v>
      </c>
      <c r="H13" s="119"/>
      <c r="I13" s="296">
        <v>24.3</v>
      </c>
      <c r="J13" s="119"/>
      <c r="K13" s="296">
        <v>8.1</v>
      </c>
      <c r="L13" s="297"/>
      <c r="M13" s="119">
        <f t="shared" si="1"/>
        <v>32.4</v>
      </c>
      <c r="N13" s="297"/>
      <c r="O13" s="119">
        <v>41.2</v>
      </c>
      <c r="P13" s="119"/>
      <c r="Q13" s="296">
        <v>58.8</v>
      </c>
      <c r="R13" s="257"/>
      <c r="S13" s="70">
        <f t="shared" si="2"/>
        <v>100</v>
      </c>
      <c r="T13" s="257"/>
    </row>
    <row r="14" spans="1:20" s="60" customFormat="1" ht="11.25">
      <c r="A14" s="293" t="s">
        <v>17</v>
      </c>
      <c r="B14" s="305"/>
      <c r="C14" s="295">
        <v>89184</v>
      </c>
      <c r="D14" s="295"/>
      <c r="E14" s="298">
        <v>267099</v>
      </c>
      <c r="F14" s="294"/>
      <c r="G14" s="295">
        <f t="shared" si="0"/>
        <v>356283</v>
      </c>
      <c r="H14" s="295">
        <f>D14+F14</f>
        <v>0</v>
      </c>
      <c r="I14" s="298">
        <v>128087</v>
      </c>
      <c r="J14" s="295"/>
      <c r="K14" s="298">
        <v>42424</v>
      </c>
      <c r="L14" s="301"/>
      <c r="M14" s="295">
        <f t="shared" si="1"/>
        <v>170511</v>
      </c>
      <c r="N14" s="294">
        <f>J14+L14</f>
        <v>0</v>
      </c>
      <c r="O14" s="295">
        <v>217271</v>
      </c>
      <c r="P14" s="295"/>
      <c r="Q14" s="298">
        <v>309523</v>
      </c>
      <c r="R14" s="294"/>
      <c r="S14" s="295">
        <f>O14+Q14</f>
        <v>526794</v>
      </c>
      <c r="T14" s="294"/>
    </row>
    <row r="15" spans="1:20" s="31" customFormat="1" ht="11.25">
      <c r="A15" s="289" t="s">
        <v>421</v>
      </c>
      <c r="B15" s="303" t="s">
        <v>5</v>
      </c>
      <c r="C15" s="290">
        <v>14.9</v>
      </c>
      <c r="D15" s="290"/>
      <c r="E15" s="299">
        <v>52.3</v>
      </c>
      <c r="F15" s="300"/>
      <c r="G15" s="290">
        <f>C15+E15</f>
        <v>67.2</v>
      </c>
      <c r="H15" s="290"/>
      <c r="I15" s="299">
        <v>24.4</v>
      </c>
      <c r="J15" s="290"/>
      <c r="K15" s="299">
        <v>8.4</v>
      </c>
      <c r="L15" s="300"/>
      <c r="M15" s="290">
        <f>I15+K15</f>
        <v>32.8</v>
      </c>
      <c r="N15" s="300"/>
      <c r="O15" s="290">
        <v>39.3</v>
      </c>
      <c r="P15" s="290"/>
      <c r="Q15" s="299">
        <v>60.7</v>
      </c>
      <c r="R15" s="300"/>
      <c r="S15" s="290">
        <v>100</v>
      </c>
      <c r="T15" s="265"/>
    </row>
    <row r="16" spans="1:20" s="53" customFormat="1" ht="11.25">
      <c r="A16" s="594" t="s">
        <v>471</v>
      </c>
      <c r="B16" s="594"/>
      <c r="C16" s="594"/>
      <c r="D16" s="594"/>
      <c r="E16" s="594"/>
      <c r="F16" s="594"/>
      <c r="G16" s="594"/>
      <c r="H16" s="594"/>
      <c r="I16" s="594"/>
      <c r="J16" s="594"/>
      <c r="K16" s="594"/>
      <c r="L16" s="594"/>
      <c r="M16" s="594"/>
      <c r="N16" s="594"/>
      <c r="O16" s="594"/>
      <c r="P16" s="594"/>
      <c r="Q16" s="594"/>
      <c r="R16" s="594"/>
      <c r="S16" s="594"/>
      <c r="T16" s="594"/>
    </row>
    <row r="17" spans="3:13" s="31" customFormat="1" ht="11.25">
      <c r="C17" s="42"/>
      <c r="D17" s="42"/>
      <c r="E17" s="42"/>
      <c r="F17" s="42"/>
      <c r="G17" s="42"/>
      <c r="H17" s="42"/>
      <c r="I17" s="42"/>
      <c r="J17" s="42"/>
      <c r="K17" s="42"/>
      <c r="L17" s="42"/>
      <c r="M17" s="42"/>
    </row>
    <row r="18" spans="3:13" s="31" customFormat="1" ht="11.25">
      <c r="C18" s="42"/>
      <c r="D18" s="42"/>
      <c r="E18" s="42"/>
      <c r="F18" s="42"/>
      <c r="G18" s="42"/>
      <c r="H18" s="42"/>
      <c r="I18" s="42"/>
      <c r="J18" s="42"/>
      <c r="K18" s="42"/>
      <c r="L18" s="42"/>
      <c r="M18" s="42"/>
    </row>
    <row r="19" spans="3:13" s="31" customFormat="1" ht="11.25">
      <c r="C19" s="42"/>
      <c r="D19" s="42"/>
      <c r="E19" s="42"/>
      <c r="F19" s="42"/>
      <c r="G19" s="42"/>
      <c r="H19" s="42"/>
      <c r="I19" s="42"/>
      <c r="J19" s="42"/>
      <c r="K19" s="42"/>
      <c r="L19" s="42"/>
      <c r="M19" s="42"/>
    </row>
    <row r="20" spans="3:13" s="31" customFormat="1" ht="11.25">
      <c r="C20" s="42"/>
      <c r="D20" s="42"/>
      <c r="E20" s="42"/>
      <c r="F20" s="42"/>
      <c r="G20" s="42"/>
      <c r="H20" s="42"/>
      <c r="I20" s="42"/>
      <c r="J20" s="42"/>
      <c r="K20" s="42"/>
      <c r="L20" s="42"/>
      <c r="M20" s="42"/>
    </row>
    <row r="21" spans="3:13" s="31" customFormat="1" ht="11.25">
      <c r="C21" s="42"/>
      <c r="D21" s="42"/>
      <c r="E21" s="42"/>
      <c r="F21" s="42"/>
      <c r="G21" s="42"/>
      <c r="H21" s="42"/>
      <c r="I21" s="42"/>
      <c r="J21" s="42"/>
      <c r="K21" s="42"/>
      <c r="L21" s="42"/>
      <c r="M21" s="42"/>
    </row>
    <row r="22" spans="3:13" s="31" customFormat="1" ht="11.25">
      <c r="C22" s="42"/>
      <c r="D22" s="42"/>
      <c r="E22" s="42"/>
      <c r="F22" s="42"/>
      <c r="G22" s="42"/>
      <c r="H22" s="42"/>
      <c r="I22" s="42"/>
      <c r="J22" s="42"/>
      <c r="K22" s="42"/>
      <c r="L22" s="42"/>
      <c r="M22" s="42"/>
    </row>
    <row r="23" spans="3:13" s="31" customFormat="1" ht="11.25">
      <c r="C23" s="42"/>
      <c r="D23" s="42"/>
      <c r="E23" s="42"/>
      <c r="F23" s="42"/>
      <c r="G23" s="42"/>
      <c r="H23" s="42"/>
      <c r="I23" s="42"/>
      <c r="J23" s="42"/>
      <c r="K23" s="42"/>
      <c r="L23" s="42"/>
      <c r="M23" s="42"/>
    </row>
    <row r="24" spans="3:13" s="31" customFormat="1" ht="11.25">
      <c r="C24" s="42"/>
      <c r="D24" s="42"/>
      <c r="E24" s="42"/>
      <c r="F24" s="42"/>
      <c r="G24" s="42"/>
      <c r="H24" s="42"/>
      <c r="I24" s="42"/>
      <c r="J24" s="42"/>
      <c r="K24" s="42"/>
      <c r="L24" s="42"/>
      <c r="M24" s="42"/>
    </row>
    <row r="25" spans="3:13" s="31" customFormat="1" ht="11.25">
      <c r="C25" s="42"/>
      <c r="D25" s="42"/>
      <c r="E25" s="42"/>
      <c r="F25" s="42"/>
      <c r="G25" s="42"/>
      <c r="H25" s="42"/>
      <c r="I25" s="42"/>
      <c r="J25" s="42"/>
      <c r="K25" s="42"/>
      <c r="L25" s="42"/>
      <c r="M25" s="42"/>
    </row>
    <row r="26" spans="3:13" s="31" customFormat="1" ht="11.25">
      <c r="C26" s="42"/>
      <c r="D26" s="42"/>
      <c r="E26" s="42"/>
      <c r="F26" s="42"/>
      <c r="G26" s="42"/>
      <c r="H26" s="42"/>
      <c r="I26" s="42"/>
      <c r="J26" s="42"/>
      <c r="K26" s="42"/>
      <c r="L26" s="42"/>
      <c r="M26" s="42"/>
    </row>
    <row r="27" spans="3:13" s="31" customFormat="1" ht="11.25">
      <c r="C27" s="42"/>
      <c r="D27" s="42"/>
      <c r="E27" s="42"/>
      <c r="F27" s="42"/>
      <c r="G27" s="42"/>
      <c r="H27" s="42"/>
      <c r="I27" s="42"/>
      <c r="J27" s="42"/>
      <c r="K27" s="42"/>
      <c r="L27" s="42"/>
      <c r="M27" s="42"/>
    </row>
    <row r="28" spans="3:13" s="31" customFormat="1" ht="11.25">
      <c r="C28" s="42"/>
      <c r="D28" s="42"/>
      <c r="E28" s="42"/>
      <c r="F28" s="42"/>
      <c r="G28" s="42"/>
      <c r="H28" s="42"/>
      <c r="I28" s="42"/>
      <c r="J28" s="42"/>
      <c r="K28" s="42"/>
      <c r="L28" s="42"/>
      <c r="M28" s="42"/>
    </row>
    <row r="29" spans="3:13" s="31" customFormat="1" ht="11.25">
      <c r="C29" s="42"/>
      <c r="D29" s="42"/>
      <c r="E29" s="42"/>
      <c r="F29" s="42"/>
      <c r="G29" s="42"/>
      <c r="H29" s="42"/>
      <c r="I29" s="42"/>
      <c r="J29" s="42"/>
      <c r="K29" s="42"/>
      <c r="L29" s="42"/>
      <c r="M29" s="42"/>
    </row>
    <row r="30" spans="3:13" s="31" customFormat="1" ht="11.25">
      <c r="C30" s="42"/>
      <c r="D30" s="42"/>
      <c r="E30" s="42"/>
      <c r="F30" s="42"/>
      <c r="G30" s="42"/>
      <c r="H30" s="42"/>
      <c r="I30" s="42"/>
      <c r="J30" s="42"/>
      <c r="K30" s="42"/>
      <c r="L30" s="42"/>
      <c r="M30" s="42"/>
    </row>
    <row r="31" spans="3:13" s="31" customFormat="1" ht="11.25">
      <c r="C31" s="42"/>
      <c r="D31" s="42"/>
      <c r="E31" s="42"/>
      <c r="F31" s="42"/>
      <c r="G31" s="42"/>
      <c r="H31" s="42"/>
      <c r="I31" s="42"/>
      <c r="J31" s="42"/>
      <c r="K31" s="42"/>
      <c r="L31" s="42"/>
      <c r="M31" s="42"/>
    </row>
    <row r="32" spans="3:13" s="31" customFormat="1" ht="11.25">
      <c r="C32" s="42"/>
      <c r="D32" s="42"/>
      <c r="E32" s="42"/>
      <c r="F32" s="42"/>
      <c r="G32" s="42"/>
      <c r="H32" s="42"/>
      <c r="I32" s="42"/>
      <c r="J32" s="42"/>
      <c r="K32" s="42"/>
      <c r="L32" s="42"/>
      <c r="M32" s="42"/>
    </row>
    <row r="33" spans="3:13" s="31" customFormat="1" ht="11.25">
      <c r="C33" s="42"/>
      <c r="D33" s="42"/>
      <c r="E33" s="42"/>
      <c r="F33" s="42"/>
      <c r="G33" s="42"/>
      <c r="H33" s="42"/>
      <c r="I33" s="42"/>
      <c r="J33" s="42"/>
      <c r="K33" s="42"/>
      <c r="L33" s="42"/>
      <c r="M33" s="42"/>
    </row>
    <row r="34" spans="3:13" s="31" customFormat="1" ht="11.25">
      <c r="C34" s="42"/>
      <c r="D34" s="42"/>
      <c r="E34" s="42"/>
      <c r="F34" s="42"/>
      <c r="G34" s="42"/>
      <c r="H34" s="42"/>
      <c r="I34" s="42"/>
      <c r="J34" s="42"/>
      <c r="K34" s="42"/>
      <c r="L34" s="42"/>
      <c r="M34" s="42"/>
    </row>
    <row r="35" spans="3:13" s="31" customFormat="1" ht="11.25">
      <c r="C35" s="42"/>
      <c r="D35" s="42"/>
      <c r="E35" s="42"/>
      <c r="F35" s="42"/>
      <c r="G35" s="42"/>
      <c r="H35" s="42"/>
      <c r="I35" s="42"/>
      <c r="J35" s="42"/>
      <c r="K35" s="42"/>
      <c r="L35" s="42"/>
      <c r="M35" s="42"/>
    </row>
    <row r="36" spans="3:13" s="31" customFormat="1" ht="11.25">
      <c r="C36" s="42"/>
      <c r="D36" s="42"/>
      <c r="E36" s="42"/>
      <c r="F36" s="42"/>
      <c r="G36" s="42"/>
      <c r="H36" s="42"/>
      <c r="I36" s="42"/>
      <c r="J36" s="42"/>
      <c r="K36" s="42"/>
      <c r="L36" s="42"/>
      <c r="M36" s="42"/>
    </row>
    <row r="37" spans="3:13" s="31" customFormat="1" ht="11.25">
      <c r="C37" s="42"/>
      <c r="D37" s="42"/>
      <c r="E37" s="42"/>
      <c r="F37" s="42"/>
      <c r="G37" s="42"/>
      <c r="H37" s="42"/>
      <c r="I37" s="42"/>
      <c r="J37" s="42"/>
      <c r="K37" s="42"/>
      <c r="L37" s="42"/>
      <c r="M37" s="42"/>
    </row>
    <row r="38" spans="3:13" s="31" customFormat="1" ht="11.25">
      <c r="C38" s="42"/>
      <c r="D38" s="42"/>
      <c r="E38" s="42"/>
      <c r="F38" s="42"/>
      <c r="G38" s="42"/>
      <c r="H38" s="42"/>
      <c r="I38" s="42"/>
      <c r="J38" s="42"/>
      <c r="K38" s="42"/>
      <c r="L38" s="42"/>
      <c r="M38" s="42"/>
    </row>
    <row r="39" spans="3:13" s="31" customFormat="1" ht="11.25">
      <c r="C39" s="42"/>
      <c r="D39" s="42"/>
      <c r="E39" s="42"/>
      <c r="F39" s="42"/>
      <c r="G39" s="42"/>
      <c r="H39" s="42"/>
      <c r="I39" s="42"/>
      <c r="J39" s="42"/>
      <c r="K39" s="42"/>
      <c r="L39" s="42"/>
      <c r="M39" s="42"/>
    </row>
    <row r="40" spans="3:13" s="31" customFormat="1" ht="11.25">
      <c r="C40" s="42"/>
      <c r="D40" s="42"/>
      <c r="E40" s="42"/>
      <c r="F40" s="42"/>
      <c r="G40" s="42"/>
      <c r="H40" s="42"/>
      <c r="I40" s="42"/>
      <c r="J40" s="42"/>
      <c r="K40" s="42"/>
      <c r="L40" s="42"/>
      <c r="M40" s="42"/>
    </row>
    <row r="41" spans="3:13" s="31" customFormat="1" ht="11.25">
      <c r="C41" s="42"/>
      <c r="D41" s="42"/>
      <c r="E41" s="42"/>
      <c r="F41" s="42"/>
      <c r="G41" s="42"/>
      <c r="H41" s="42"/>
      <c r="I41" s="42"/>
      <c r="J41" s="42"/>
      <c r="K41" s="42"/>
      <c r="L41" s="42"/>
      <c r="M41" s="42"/>
    </row>
    <row r="42" spans="3:13" s="31" customFormat="1" ht="11.25">
      <c r="C42" s="42"/>
      <c r="D42" s="42"/>
      <c r="E42" s="42"/>
      <c r="F42" s="42"/>
      <c r="G42" s="42"/>
      <c r="H42" s="42"/>
      <c r="I42" s="42"/>
      <c r="J42" s="42"/>
      <c r="K42" s="42"/>
      <c r="L42" s="42"/>
      <c r="M42" s="42"/>
    </row>
    <row r="43" spans="3:13" s="31" customFormat="1" ht="11.25">
      <c r="C43" s="42"/>
      <c r="D43" s="42"/>
      <c r="E43" s="42"/>
      <c r="F43" s="42"/>
      <c r="G43" s="42"/>
      <c r="H43" s="42"/>
      <c r="I43" s="42"/>
      <c r="J43" s="42"/>
      <c r="K43" s="42"/>
      <c r="L43" s="42"/>
      <c r="M43" s="42"/>
    </row>
    <row r="44" spans="3:13" s="31" customFormat="1" ht="11.25">
      <c r="C44" s="42"/>
      <c r="D44" s="42"/>
      <c r="E44" s="42"/>
      <c r="F44" s="42"/>
      <c r="G44" s="42"/>
      <c r="H44" s="42"/>
      <c r="I44" s="42"/>
      <c r="J44" s="42"/>
      <c r="K44" s="42"/>
      <c r="L44" s="42"/>
      <c r="M44" s="42"/>
    </row>
    <row r="45" spans="3:13" s="31" customFormat="1" ht="11.25">
      <c r="C45" s="42"/>
      <c r="D45" s="42"/>
      <c r="E45" s="42"/>
      <c r="F45" s="42"/>
      <c r="G45" s="42"/>
      <c r="H45" s="42"/>
      <c r="I45" s="42"/>
      <c r="J45" s="42"/>
      <c r="K45" s="42"/>
      <c r="L45" s="42"/>
      <c r="M45" s="42"/>
    </row>
    <row r="46" spans="3:13" s="31" customFormat="1" ht="11.25">
      <c r="C46" s="42"/>
      <c r="D46" s="42"/>
      <c r="E46" s="42"/>
      <c r="F46" s="42"/>
      <c r="G46" s="42"/>
      <c r="H46" s="42"/>
      <c r="I46" s="42"/>
      <c r="J46" s="42"/>
      <c r="K46" s="42"/>
      <c r="L46" s="42"/>
      <c r="M46" s="42"/>
    </row>
    <row r="47" spans="3:13" s="31" customFormat="1" ht="11.25">
      <c r="C47" s="42"/>
      <c r="D47" s="42"/>
      <c r="E47" s="42"/>
      <c r="F47" s="42"/>
      <c r="G47" s="42"/>
      <c r="H47" s="42"/>
      <c r="I47" s="42"/>
      <c r="J47" s="42"/>
      <c r="K47" s="42"/>
      <c r="L47" s="42"/>
      <c r="M47" s="42"/>
    </row>
    <row r="48" spans="3:13" s="31" customFormat="1" ht="11.25">
      <c r="C48" s="42"/>
      <c r="D48" s="42"/>
      <c r="E48" s="42"/>
      <c r="F48" s="42"/>
      <c r="G48" s="42"/>
      <c r="H48" s="42"/>
      <c r="I48" s="42"/>
      <c r="J48" s="42"/>
      <c r="K48" s="42"/>
      <c r="L48" s="42"/>
      <c r="M48" s="42"/>
    </row>
    <row r="49" spans="3:13" s="31" customFormat="1" ht="11.25">
      <c r="C49" s="42"/>
      <c r="D49" s="42"/>
      <c r="E49" s="42"/>
      <c r="F49" s="42"/>
      <c r="G49" s="42"/>
      <c r="H49" s="42"/>
      <c r="I49" s="42"/>
      <c r="J49" s="42"/>
      <c r="K49" s="42"/>
      <c r="L49" s="42"/>
      <c r="M49" s="42"/>
    </row>
    <row r="50" spans="3:13" s="31" customFormat="1" ht="11.25">
      <c r="C50" s="42"/>
      <c r="D50" s="42"/>
      <c r="E50" s="42"/>
      <c r="F50" s="42"/>
      <c r="G50" s="42"/>
      <c r="H50" s="42"/>
      <c r="I50" s="42"/>
      <c r="J50" s="42"/>
      <c r="K50" s="42"/>
      <c r="L50" s="42"/>
      <c r="M50" s="42"/>
    </row>
    <row r="51" spans="3:13" s="31" customFormat="1" ht="11.25">
      <c r="C51" s="42"/>
      <c r="D51" s="42"/>
      <c r="E51" s="42"/>
      <c r="F51" s="42"/>
      <c r="G51" s="42"/>
      <c r="H51" s="42"/>
      <c r="I51" s="42"/>
      <c r="J51" s="42"/>
      <c r="K51" s="42"/>
      <c r="L51" s="42"/>
      <c r="M51" s="42"/>
    </row>
    <row r="52" spans="3:13" s="31" customFormat="1" ht="11.25">
      <c r="C52" s="42"/>
      <c r="D52" s="42"/>
      <c r="E52" s="42"/>
      <c r="F52" s="42"/>
      <c r="G52" s="42"/>
      <c r="H52" s="42"/>
      <c r="I52" s="42"/>
      <c r="J52" s="42"/>
      <c r="K52" s="42"/>
      <c r="L52" s="42"/>
      <c r="M52" s="42"/>
    </row>
    <row r="53" spans="3:13" s="31" customFormat="1" ht="11.25">
      <c r="C53" s="42"/>
      <c r="D53" s="42"/>
      <c r="E53" s="42"/>
      <c r="F53" s="42"/>
      <c r="G53" s="42"/>
      <c r="H53" s="42"/>
      <c r="I53" s="42"/>
      <c r="J53" s="42"/>
      <c r="K53" s="42"/>
      <c r="L53" s="42"/>
      <c r="M53" s="42"/>
    </row>
    <row r="54" spans="3:13" s="31" customFormat="1" ht="11.25">
      <c r="C54" s="42"/>
      <c r="D54" s="42"/>
      <c r="E54" s="42"/>
      <c r="F54" s="42"/>
      <c r="G54" s="42"/>
      <c r="H54" s="42"/>
      <c r="I54" s="42"/>
      <c r="J54" s="42"/>
      <c r="K54" s="42"/>
      <c r="L54" s="42"/>
      <c r="M54" s="42"/>
    </row>
    <row r="55" spans="3:13" s="31" customFormat="1" ht="11.25">
      <c r="C55" s="42"/>
      <c r="D55" s="42"/>
      <c r="E55" s="42"/>
      <c r="F55" s="42"/>
      <c r="G55" s="42"/>
      <c r="H55" s="42"/>
      <c r="I55" s="42"/>
      <c r="J55" s="42"/>
      <c r="K55" s="42"/>
      <c r="L55" s="42"/>
      <c r="M55" s="42"/>
    </row>
    <row r="56" spans="3:13" s="31" customFormat="1" ht="11.25">
      <c r="C56" s="42"/>
      <c r="D56" s="42"/>
      <c r="E56" s="42"/>
      <c r="F56" s="42"/>
      <c r="G56" s="42"/>
      <c r="H56" s="42"/>
      <c r="I56" s="42"/>
      <c r="J56" s="42"/>
      <c r="K56" s="42"/>
      <c r="L56" s="42"/>
      <c r="M56" s="42"/>
    </row>
    <row r="57" spans="3:13" s="31" customFormat="1" ht="11.25">
      <c r="C57" s="42"/>
      <c r="D57" s="42"/>
      <c r="E57" s="42"/>
      <c r="F57" s="42"/>
      <c r="G57" s="42"/>
      <c r="H57" s="42"/>
      <c r="I57" s="42"/>
      <c r="J57" s="42"/>
      <c r="K57" s="42"/>
      <c r="L57" s="42"/>
      <c r="M57" s="42"/>
    </row>
    <row r="58" spans="3:13" s="31" customFormat="1" ht="11.25">
      <c r="C58" s="42"/>
      <c r="D58" s="42"/>
      <c r="E58" s="42"/>
      <c r="F58" s="42"/>
      <c r="G58" s="42"/>
      <c r="H58" s="42"/>
      <c r="I58" s="42"/>
      <c r="J58" s="42"/>
      <c r="K58" s="42"/>
      <c r="L58" s="42"/>
      <c r="M58" s="42"/>
    </row>
    <row r="59" spans="3:13" s="31" customFormat="1" ht="11.25">
      <c r="C59" s="42"/>
      <c r="D59" s="42"/>
      <c r="E59" s="42"/>
      <c r="F59" s="42"/>
      <c r="G59" s="42"/>
      <c r="H59" s="42"/>
      <c r="I59" s="42"/>
      <c r="J59" s="42"/>
      <c r="K59" s="42"/>
      <c r="L59" s="42"/>
      <c r="M59" s="42"/>
    </row>
    <row r="60" spans="3:13" s="31" customFormat="1" ht="11.25">
      <c r="C60" s="42"/>
      <c r="D60" s="42"/>
      <c r="E60" s="42"/>
      <c r="F60" s="42"/>
      <c r="G60" s="42"/>
      <c r="H60" s="42"/>
      <c r="I60" s="42"/>
      <c r="J60" s="42"/>
      <c r="K60" s="42"/>
      <c r="L60" s="42"/>
      <c r="M60" s="42"/>
    </row>
    <row r="61" spans="3:13" s="31" customFormat="1" ht="11.25">
      <c r="C61" s="42"/>
      <c r="D61" s="42"/>
      <c r="E61" s="42"/>
      <c r="F61" s="42"/>
      <c r="G61" s="42"/>
      <c r="H61" s="42"/>
      <c r="I61" s="42"/>
      <c r="J61" s="42"/>
      <c r="K61" s="42"/>
      <c r="L61" s="42"/>
      <c r="M61" s="42"/>
    </row>
    <row r="62" spans="3:13" s="31" customFormat="1" ht="11.25">
      <c r="C62" s="42"/>
      <c r="D62" s="42"/>
      <c r="E62" s="42"/>
      <c r="F62" s="42"/>
      <c r="G62" s="42"/>
      <c r="H62" s="42"/>
      <c r="I62" s="42"/>
      <c r="J62" s="42"/>
      <c r="K62" s="42"/>
      <c r="L62" s="42"/>
      <c r="M62" s="42"/>
    </row>
    <row r="63" spans="3:13" s="31" customFormat="1" ht="11.25">
      <c r="C63" s="42"/>
      <c r="D63" s="42"/>
      <c r="E63" s="42"/>
      <c r="F63" s="42"/>
      <c r="G63" s="42"/>
      <c r="H63" s="42"/>
      <c r="I63" s="42"/>
      <c r="J63" s="42"/>
      <c r="K63" s="42"/>
      <c r="L63" s="42"/>
      <c r="M63" s="42"/>
    </row>
    <row r="64" spans="3:13" s="31" customFormat="1" ht="11.25">
      <c r="C64" s="42"/>
      <c r="D64" s="42"/>
      <c r="E64" s="42"/>
      <c r="F64" s="42"/>
      <c r="G64" s="42"/>
      <c r="H64" s="42"/>
      <c r="I64" s="42"/>
      <c r="J64" s="42"/>
      <c r="K64" s="42"/>
      <c r="L64" s="42"/>
      <c r="M64" s="42"/>
    </row>
    <row r="65" spans="3:13" s="31" customFormat="1" ht="11.25">
      <c r="C65" s="42"/>
      <c r="D65" s="42"/>
      <c r="E65" s="42"/>
      <c r="F65" s="42"/>
      <c r="G65" s="42"/>
      <c r="H65" s="42"/>
      <c r="I65" s="42"/>
      <c r="J65" s="42"/>
      <c r="K65" s="42"/>
      <c r="L65" s="42"/>
      <c r="M65" s="42"/>
    </row>
    <row r="66" spans="3:13" s="31" customFormat="1" ht="11.25">
      <c r="C66" s="42"/>
      <c r="D66" s="42"/>
      <c r="E66" s="42"/>
      <c r="F66" s="42"/>
      <c r="G66" s="42"/>
      <c r="H66" s="42"/>
      <c r="I66" s="42"/>
      <c r="J66" s="42"/>
      <c r="K66" s="42"/>
      <c r="L66" s="42"/>
      <c r="M66" s="42"/>
    </row>
    <row r="67" spans="3:13" s="31" customFormat="1" ht="11.25">
      <c r="C67" s="42"/>
      <c r="D67" s="42"/>
      <c r="E67" s="42"/>
      <c r="F67" s="42"/>
      <c r="G67" s="42"/>
      <c r="H67" s="42"/>
      <c r="I67" s="42"/>
      <c r="J67" s="42"/>
      <c r="K67" s="42"/>
      <c r="L67" s="42"/>
      <c r="M67" s="42"/>
    </row>
    <row r="68" spans="3:13" s="31" customFormat="1" ht="11.25">
      <c r="C68" s="42"/>
      <c r="D68" s="42"/>
      <c r="E68" s="42"/>
      <c r="F68" s="42"/>
      <c r="G68" s="42"/>
      <c r="H68" s="42"/>
      <c r="I68" s="42"/>
      <c r="J68" s="42"/>
      <c r="K68" s="42"/>
      <c r="L68" s="42"/>
      <c r="M68" s="42"/>
    </row>
    <row r="69" spans="3:13" s="31" customFormat="1" ht="11.25">
      <c r="C69" s="42"/>
      <c r="D69" s="42"/>
      <c r="E69" s="42"/>
      <c r="F69" s="42"/>
      <c r="G69" s="42"/>
      <c r="H69" s="42"/>
      <c r="I69" s="42"/>
      <c r="J69" s="42"/>
      <c r="K69" s="42"/>
      <c r="L69" s="42"/>
      <c r="M69" s="42"/>
    </row>
    <row r="70" spans="3:13" s="31" customFormat="1" ht="11.25">
      <c r="C70" s="42"/>
      <c r="D70" s="42"/>
      <c r="E70" s="42"/>
      <c r="F70" s="42"/>
      <c r="G70" s="42"/>
      <c r="H70" s="42"/>
      <c r="I70" s="42"/>
      <c r="J70" s="42"/>
      <c r="K70" s="42"/>
      <c r="L70" s="42"/>
      <c r="M70" s="42"/>
    </row>
    <row r="71" spans="3:13" s="31" customFormat="1" ht="11.25">
      <c r="C71" s="42"/>
      <c r="D71" s="42"/>
      <c r="E71" s="42"/>
      <c r="F71" s="42"/>
      <c r="G71" s="42"/>
      <c r="H71" s="42"/>
      <c r="I71" s="42"/>
      <c r="J71" s="42"/>
      <c r="K71" s="42"/>
      <c r="L71" s="42"/>
      <c r="M71" s="42"/>
    </row>
    <row r="72" spans="3:13" s="31" customFormat="1" ht="11.25">
      <c r="C72" s="42"/>
      <c r="D72" s="42"/>
      <c r="E72" s="42"/>
      <c r="F72" s="42"/>
      <c r="G72" s="42"/>
      <c r="H72" s="42"/>
      <c r="I72" s="42"/>
      <c r="J72" s="42"/>
      <c r="K72" s="42"/>
      <c r="L72" s="42"/>
      <c r="M72" s="42"/>
    </row>
    <row r="73" spans="3:13" s="31" customFormat="1" ht="11.25">
      <c r="C73" s="42"/>
      <c r="D73" s="42"/>
      <c r="E73" s="42"/>
      <c r="F73" s="42"/>
      <c r="G73" s="42"/>
      <c r="H73" s="42"/>
      <c r="I73" s="42"/>
      <c r="J73" s="42"/>
      <c r="K73" s="42"/>
      <c r="L73" s="42"/>
      <c r="M73" s="42"/>
    </row>
    <row r="74" spans="3:13" s="31" customFormat="1" ht="11.25">
      <c r="C74" s="42"/>
      <c r="D74" s="42"/>
      <c r="E74" s="42"/>
      <c r="F74" s="42"/>
      <c r="G74" s="42"/>
      <c r="H74" s="42"/>
      <c r="I74" s="42"/>
      <c r="J74" s="42"/>
      <c r="K74" s="42"/>
      <c r="L74" s="42"/>
      <c r="M74" s="42"/>
    </row>
    <row r="75" spans="3:13" s="31" customFormat="1" ht="11.25">
      <c r="C75" s="42"/>
      <c r="D75" s="42"/>
      <c r="E75" s="42"/>
      <c r="F75" s="42"/>
      <c r="G75" s="42"/>
      <c r="H75" s="42"/>
      <c r="I75" s="42"/>
      <c r="J75" s="42"/>
      <c r="K75" s="42"/>
      <c r="L75" s="42"/>
      <c r="M75" s="42"/>
    </row>
    <row r="76" spans="3:13" s="31" customFormat="1" ht="11.25">
      <c r="C76" s="42"/>
      <c r="D76" s="42"/>
      <c r="E76" s="42"/>
      <c r="F76" s="42"/>
      <c r="G76" s="42"/>
      <c r="H76" s="42"/>
      <c r="I76" s="42"/>
      <c r="J76" s="42"/>
      <c r="K76" s="42"/>
      <c r="L76" s="42"/>
      <c r="M76" s="42"/>
    </row>
    <row r="77" spans="3:13" s="31" customFormat="1" ht="11.25">
      <c r="C77" s="42"/>
      <c r="D77" s="42"/>
      <c r="E77" s="42"/>
      <c r="F77" s="42"/>
      <c r="G77" s="42"/>
      <c r="H77" s="42"/>
      <c r="I77" s="42"/>
      <c r="J77" s="42"/>
      <c r="K77" s="42"/>
      <c r="L77" s="42"/>
      <c r="M77" s="42"/>
    </row>
    <row r="78" spans="3:13" s="31" customFormat="1" ht="11.25">
      <c r="C78" s="42"/>
      <c r="D78" s="42"/>
      <c r="E78" s="42"/>
      <c r="F78" s="42"/>
      <c r="G78" s="42"/>
      <c r="H78" s="42"/>
      <c r="I78" s="42"/>
      <c r="J78" s="42"/>
      <c r="K78" s="42"/>
      <c r="L78" s="42"/>
      <c r="M78" s="42"/>
    </row>
    <row r="79" spans="3:13" s="31" customFormat="1" ht="11.25">
      <c r="C79" s="42"/>
      <c r="D79" s="42"/>
      <c r="E79" s="42"/>
      <c r="F79" s="42"/>
      <c r="G79" s="42"/>
      <c r="H79" s="42"/>
      <c r="I79" s="42"/>
      <c r="J79" s="42"/>
      <c r="K79" s="42"/>
      <c r="L79" s="42"/>
      <c r="M79" s="42"/>
    </row>
    <row r="80" spans="3:13" s="31" customFormat="1" ht="11.25">
      <c r="C80" s="42"/>
      <c r="D80" s="42"/>
      <c r="E80" s="42"/>
      <c r="F80" s="42"/>
      <c r="G80" s="42"/>
      <c r="H80" s="42"/>
      <c r="I80" s="42"/>
      <c r="J80" s="42"/>
      <c r="K80" s="42"/>
      <c r="L80" s="42"/>
      <c r="M80" s="42"/>
    </row>
    <row r="81" spans="3:13" s="31" customFormat="1" ht="11.25">
      <c r="C81" s="42"/>
      <c r="D81" s="42"/>
      <c r="E81" s="42"/>
      <c r="F81" s="42"/>
      <c r="G81" s="42"/>
      <c r="H81" s="42"/>
      <c r="I81" s="42"/>
      <c r="J81" s="42"/>
      <c r="K81" s="42"/>
      <c r="L81" s="42"/>
      <c r="M81" s="42"/>
    </row>
    <row r="82" spans="3:13" s="31" customFormat="1" ht="11.25">
      <c r="C82" s="42"/>
      <c r="D82" s="42"/>
      <c r="E82" s="42"/>
      <c r="F82" s="42"/>
      <c r="G82" s="42"/>
      <c r="H82" s="42"/>
      <c r="I82" s="42"/>
      <c r="J82" s="42"/>
      <c r="K82" s="42"/>
      <c r="L82" s="42"/>
      <c r="M82" s="42"/>
    </row>
    <row r="83" spans="3:13" s="31" customFormat="1" ht="11.25">
      <c r="C83" s="42"/>
      <c r="D83" s="42"/>
      <c r="E83" s="42"/>
      <c r="F83" s="42"/>
      <c r="G83" s="42"/>
      <c r="H83" s="42"/>
      <c r="I83" s="42"/>
      <c r="J83" s="42"/>
      <c r="K83" s="42"/>
      <c r="L83" s="42"/>
      <c r="M83" s="42"/>
    </row>
    <row r="84" spans="3:13" s="31" customFormat="1" ht="11.25">
      <c r="C84" s="42"/>
      <c r="D84" s="42"/>
      <c r="E84" s="42"/>
      <c r="F84" s="42"/>
      <c r="G84" s="42"/>
      <c r="H84" s="42"/>
      <c r="I84" s="42"/>
      <c r="J84" s="42"/>
      <c r="K84" s="42"/>
      <c r="L84" s="42"/>
      <c r="M84" s="42"/>
    </row>
    <row r="85" spans="3:13" s="31" customFormat="1" ht="11.25">
      <c r="C85" s="42"/>
      <c r="D85" s="42"/>
      <c r="E85" s="42"/>
      <c r="F85" s="42"/>
      <c r="G85" s="42"/>
      <c r="H85" s="42"/>
      <c r="I85" s="42"/>
      <c r="J85" s="42"/>
      <c r="K85" s="42"/>
      <c r="L85" s="42"/>
      <c r="M85" s="42"/>
    </row>
    <row r="86" spans="3:13" s="31" customFormat="1" ht="11.25">
      <c r="C86" s="42"/>
      <c r="D86" s="42"/>
      <c r="E86" s="42"/>
      <c r="F86" s="42"/>
      <c r="G86" s="42"/>
      <c r="H86" s="42"/>
      <c r="I86" s="42"/>
      <c r="J86" s="42"/>
      <c r="K86" s="42"/>
      <c r="L86" s="42"/>
      <c r="M86" s="42"/>
    </row>
    <row r="87" spans="3:13" s="31" customFormat="1" ht="11.25">
      <c r="C87" s="42"/>
      <c r="D87" s="42"/>
      <c r="E87" s="42"/>
      <c r="F87" s="42"/>
      <c r="G87" s="42"/>
      <c r="H87" s="42"/>
      <c r="I87" s="42"/>
      <c r="J87" s="42"/>
      <c r="K87" s="42"/>
      <c r="L87" s="42"/>
      <c r="M87" s="42"/>
    </row>
    <row r="88" spans="3:13" s="31" customFormat="1" ht="11.25">
      <c r="C88" s="42"/>
      <c r="D88" s="42"/>
      <c r="E88" s="42"/>
      <c r="F88" s="42"/>
      <c r="G88" s="42"/>
      <c r="H88" s="42"/>
      <c r="I88" s="42"/>
      <c r="J88" s="42"/>
      <c r="K88" s="42"/>
      <c r="L88" s="42"/>
      <c r="M88" s="42"/>
    </row>
    <row r="89" spans="3:13" s="31" customFormat="1" ht="11.25">
      <c r="C89" s="42"/>
      <c r="D89" s="42"/>
      <c r="E89" s="42"/>
      <c r="F89" s="42"/>
      <c r="G89" s="42"/>
      <c r="H89" s="42"/>
      <c r="I89" s="42"/>
      <c r="J89" s="42"/>
      <c r="K89" s="42"/>
      <c r="L89" s="42"/>
      <c r="M89" s="42"/>
    </row>
    <row r="90" spans="3:13" s="31" customFormat="1" ht="11.25">
      <c r="C90" s="42"/>
      <c r="D90" s="42"/>
      <c r="E90" s="42"/>
      <c r="F90" s="42"/>
      <c r="G90" s="42"/>
      <c r="H90" s="42"/>
      <c r="I90" s="42"/>
      <c r="J90" s="42"/>
      <c r="K90" s="42"/>
      <c r="L90" s="42"/>
      <c r="M90" s="42"/>
    </row>
    <row r="91" spans="3:13" ht="11.25">
      <c r="C91" s="46"/>
      <c r="D91" s="46"/>
      <c r="E91" s="46"/>
      <c r="F91" s="46"/>
      <c r="G91" s="46"/>
      <c r="H91" s="46"/>
      <c r="I91" s="46"/>
      <c r="J91" s="46"/>
      <c r="K91" s="46"/>
      <c r="L91" s="46"/>
      <c r="M91" s="46"/>
    </row>
    <row r="92" spans="3:13" ht="11.25">
      <c r="C92" s="46"/>
      <c r="D92" s="46"/>
      <c r="E92" s="46"/>
      <c r="F92" s="46"/>
      <c r="G92" s="46"/>
      <c r="H92" s="46"/>
      <c r="I92" s="46"/>
      <c r="J92" s="46"/>
      <c r="K92" s="46"/>
      <c r="L92" s="46"/>
      <c r="M92" s="46"/>
    </row>
    <row r="93" spans="3:13" ht="11.25">
      <c r="C93" s="46"/>
      <c r="D93" s="46"/>
      <c r="E93" s="46"/>
      <c r="F93" s="46"/>
      <c r="G93" s="46"/>
      <c r="H93" s="46"/>
      <c r="I93" s="46"/>
      <c r="J93" s="46"/>
      <c r="K93" s="46"/>
      <c r="L93" s="46"/>
      <c r="M93" s="46"/>
    </row>
    <row r="94" spans="3:13" ht="11.25">
      <c r="C94" s="46"/>
      <c r="D94" s="46"/>
      <c r="E94" s="46"/>
      <c r="F94" s="46"/>
      <c r="G94" s="46"/>
      <c r="H94" s="46"/>
      <c r="I94" s="46"/>
      <c r="J94" s="46"/>
      <c r="K94" s="46"/>
      <c r="L94" s="46"/>
      <c r="M94" s="46"/>
    </row>
    <row r="95" spans="3:13" ht="11.25">
      <c r="C95" s="46"/>
      <c r="D95" s="46"/>
      <c r="E95" s="46"/>
      <c r="F95" s="46"/>
      <c r="G95" s="46"/>
      <c r="H95" s="46"/>
      <c r="I95" s="46"/>
      <c r="J95" s="46"/>
      <c r="K95" s="46"/>
      <c r="L95" s="46"/>
      <c r="M95" s="46"/>
    </row>
    <row r="96" spans="3:13" ht="11.25">
      <c r="C96" s="46"/>
      <c r="D96" s="46"/>
      <c r="E96" s="46"/>
      <c r="F96" s="46"/>
      <c r="G96" s="46"/>
      <c r="H96" s="46"/>
      <c r="I96" s="46"/>
      <c r="J96" s="46"/>
      <c r="K96" s="46"/>
      <c r="L96" s="46"/>
      <c r="M96" s="46"/>
    </row>
    <row r="97" spans="3:13" ht="11.25">
      <c r="C97" s="46"/>
      <c r="D97" s="46"/>
      <c r="E97" s="46"/>
      <c r="F97" s="46"/>
      <c r="G97" s="46"/>
      <c r="H97" s="46"/>
      <c r="I97" s="46"/>
      <c r="J97" s="46"/>
      <c r="K97" s="46"/>
      <c r="L97" s="46"/>
      <c r="M97" s="46"/>
    </row>
    <row r="98" spans="3:13" ht="11.25">
      <c r="C98" s="46"/>
      <c r="D98" s="46"/>
      <c r="E98" s="46"/>
      <c r="F98" s="46"/>
      <c r="G98" s="46"/>
      <c r="H98" s="46"/>
      <c r="I98" s="46"/>
      <c r="J98" s="46"/>
      <c r="K98" s="46"/>
      <c r="L98" s="46"/>
      <c r="M98" s="46"/>
    </row>
    <row r="99" spans="3:13" ht="11.25">
      <c r="C99" s="46"/>
      <c r="D99" s="46"/>
      <c r="E99" s="46"/>
      <c r="F99" s="46"/>
      <c r="G99" s="46"/>
      <c r="H99" s="46"/>
      <c r="I99" s="46"/>
      <c r="J99" s="46"/>
      <c r="K99" s="46"/>
      <c r="L99" s="46"/>
      <c r="M99" s="46"/>
    </row>
    <row r="100" spans="3:13" ht="11.25">
      <c r="C100" s="46"/>
      <c r="D100" s="46"/>
      <c r="E100" s="46"/>
      <c r="F100" s="46"/>
      <c r="G100" s="46"/>
      <c r="H100" s="46"/>
      <c r="I100" s="46"/>
      <c r="J100" s="46"/>
      <c r="K100" s="46"/>
      <c r="L100" s="46"/>
      <c r="M100" s="46"/>
    </row>
    <row r="101" spans="3:13" ht="11.25">
      <c r="C101" s="46"/>
      <c r="D101" s="46"/>
      <c r="E101" s="46"/>
      <c r="F101" s="46"/>
      <c r="G101" s="46"/>
      <c r="H101" s="46"/>
      <c r="I101" s="46"/>
      <c r="J101" s="46"/>
      <c r="K101" s="46"/>
      <c r="L101" s="46"/>
      <c r="M101" s="46"/>
    </row>
    <row r="102" spans="3:13" ht="11.25">
      <c r="C102" s="46"/>
      <c r="D102" s="46"/>
      <c r="E102" s="46"/>
      <c r="F102" s="46"/>
      <c r="G102" s="46"/>
      <c r="H102" s="46"/>
      <c r="I102" s="46"/>
      <c r="J102" s="46"/>
      <c r="K102" s="46"/>
      <c r="L102" s="46"/>
      <c r="M102" s="46"/>
    </row>
    <row r="103" spans="3:13" ht="11.25">
      <c r="C103" s="46"/>
      <c r="D103" s="46"/>
      <c r="E103" s="46"/>
      <c r="F103" s="46"/>
      <c r="G103" s="46"/>
      <c r="H103" s="46"/>
      <c r="I103" s="46"/>
      <c r="J103" s="46"/>
      <c r="K103" s="46"/>
      <c r="L103" s="46"/>
      <c r="M103" s="46"/>
    </row>
    <row r="104" spans="3:13" ht="11.25">
      <c r="C104" s="46"/>
      <c r="D104" s="46"/>
      <c r="E104" s="46"/>
      <c r="F104" s="46"/>
      <c r="G104" s="46"/>
      <c r="H104" s="46"/>
      <c r="I104" s="46"/>
      <c r="J104" s="46"/>
      <c r="K104" s="46"/>
      <c r="L104" s="46"/>
      <c r="M104" s="46"/>
    </row>
    <row r="105" spans="3:13" ht="11.25">
      <c r="C105" s="46"/>
      <c r="D105" s="46"/>
      <c r="E105" s="46"/>
      <c r="F105" s="46"/>
      <c r="G105" s="46"/>
      <c r="H105" s="46"/>
      <c r="I105" s="46"/>
      <c r="J105" s="46"/>
      <c r="K105" s="46"/>
      <c r="L105" s="46"/>
      <c r="M105" s="46"/>
    </row>
    <row r="106" spans="3:13" ht="11.25">
      <c r="C106" s="46"/>
      <c r="D106" s="46"/>
      <c r="E106" s="46"/>
      <c r="F106" s="46"/>
      <c r="G106" s="46"/>
      <c r="H106" s="46"/>
      <c r="I106" s="46"/>
      <c r="J106" s="46"/>
      <c r="K106" s="46"/>
      <c r="L106" s="46"/>
      <c r="M106" s="46"/>
    </row>
    <row r="107" spans="3:13" ht="11.25">
      <c r="C107" s="46"/>
      <c r="D107" s="46"/>
      <c r="E107" s="46"/>
      <c r="F107" s="46"/>
      <c r="G107" s="46"/>
      <c r="H107" s="46"/>
      <c r="I107" s="46"/>
      <c r="J107" s="46"/>
      <c r="K107" s="46"/>
      <c r="L107" s="46"/>
      <c r="M107" s="46"/>
    </row>
    <row r="108" spans="3:13" ht="11.25">
      <c r="C108" s="46"/>
      <c r="D108" s="46"/>
      <c r="E108" s="46"/>
      <c r="F108" s="46"/>
      <c r="G108" s="46"/>
      <c r="H108" s="46"/>
      <c r="I108" s="46"/>
      <c r="J108" s="46"/>
      <c r="K108" s="46"/>
      <c r="L108" s="46"/>
      <c r="M108" s="46"/>
    </row>
    <row r="109" spans="3:13" ht="11.25">
      <c r="C109" s="46"/>
      <c r="D109" s="46"/>
      <c r="E109" s="46"/>
      <c r="F109" s="46"/>
      <c r="G109" s="46"/>
      <c r="H109" s="46"/>
      <c r="I109" s="46"/>
      <c r="J109" s="46"/>
      <c r="K109" s="46"/>
      <c r="L109" s="46"/>
      <c r="M109" s="46"/>
    </row>
    <row r="110" spans="3:13" ht="11.25">
      <c r="C110" s="46"/>
      <c r="D110" s="46"/>
      <c r="E110" s="46"/>
      <c r="F110" s="46"/>
      <c r="G110" s="46"/>
      <c r="H110" s="46"/>
      <c r="I110" s="46"/>
      <c r="J110" s="46"/>
      <c r="K110" s="46"/>
      <c r="L110" s="46"/>
      <c r="M110" s="46"/>
    </row>
    <row r="111" spans="3:13" ht="11.25">
      <c r="C111" s="46"/>
      <c r="D111" s="46"/>
      <c r="E111" s="46"/>
      <c r="F111" s="46"/>
      <c r="G111" s="46"/>
      <c r="H111" s="46"/>
      <c r="I111" s="46"/>
      <c r="J111" s="46"/>
      <c r="K111" s="46"/>
      <c r="L111" s="46"/>
      <c r="M111" s="46"/>
    </row>
    <row r="112" spans="3:13" ht="11.25">
      <c r="C112" s="46"/>
      <c r="D112" s="46"/>
      <c r="E112" s="46"/>
      <c r="F112" s="46"/>
      <c r="G112" s="46"/>
      <c r="H112" s="46"/>
      <c r="I112" s="46"/>
      <c r="J112" s="46"/>
      <c r="K112" s="46"/>
      <c r="L112" s="46"/>
      <c r="M112" s="46"/>
    </row>
    <row r="113" spans="3:13" ht="11.25">
      <c r="C113" s="46"/>
      <c r="D113" s="46"/>
      <c r="E113" s="46"/>
      <c r="F113" s="46"/>
      <c r="G113" s="46"/>
      <c r="H113" s="46"/>
      <c r="I113" s="46"/>
      <c r="J113" s="46"/>
      <c r="K113" s="46"/>
      <c r="L113" s="46"/>
      <c r="M113" s="46"/>
    </row>
    <row r="114" spans="3:13" ht="11.25">
      <c r="C114" s="46"/>
      <c r="D114" s="46"/>
      <c r="E114" s="46"/>
      <c r="F114" s="46"/>
      <c r="G114" s="46"/>
      <c r="H114" s="46"/>
      <c r="I114" s="46"/>
      <c r="J114" s="46"/>
      <c r="K114" s="46"/>
      <c r="L114" s="46"/>
      <c r="M114" s="46"/>
    </row>
    <row r="115" spans="3:13" ht="11.25">
      <c r="C115" s="46"/>
      <c r="D115" s="46"/>
      <c r="E115" s="46"/>
      <c r="F115" s="46"/>
      <c r="G115" s="46"/>
      <c r="H115" s="46"/>
      <c r="I115" s="46"/>
      <c r="J115" s="46"/>
      <c r="K115" s="46"/>
      <c r="L115" s="46"/>
      <c r="M115" s="46"/>
    </row>
    <row r="116" spans="3:13" ht="11.25">
      <c r="C116" s="46"/>
      <c r="D116" s="46"/>
      <c r="E116" s="46"/>
      <c r="F116" s="46"/>
      <c r="G116" s="46"/>
      <c r="H116" s="46"/>
      <c r="I116" s="46"/>
      <c r="J116" s="46"/>
      <c r="K116" s="46"/>
      <c r="L116" s="46"/>
      <c r="M116" s="46"/>
    </row>
    <row r="117" spans="3:13" ht="11.25">
      <c r="C117" s="46"/>
      <c r="D117" s="46"/>
      <c r="E117" s="46"/>
      <c r="F117" s="46"/>
      <c r="G117" s="46"/>
      <c r="H117" s="46"/>
      <c r="I117" s="46"/>
      <c r="J117" s="46"/>
      <c r="K117" s="46"/>
      <c r="L117" s="46"/>
      <c r="M117" s="46"/>
    </row>
    <row r="118" spans="3:13" ht="11.25">
      <c r="C118" s="46"/>
      <c r="D118" s="46"/>
      <c r="E118" s="46"/>
      <c r="F118" s="46"/>
      <c r="G118" s="46"/>
      <c r="H118" s="46"/>
      <c r="I118" s="46"/>
      <c r="J118" s="46"/>
      <c r="K118" s="46"/>
      <c r="L118" s="46"/>
      <c r="M118" s="46"/>
    </row>
    <row r="119" spans="3:13" ht="11.25">
      <c r="C119" s="46"/>
      <c r="D119" s="46"/>
      <c r="E119" s="46"/>
      <c r="F119" s="46"/>
      <c r="G119" s="46"/>
      <c r="H119" s="46"/>
      <c r="I119" s="46"/>
      <c r="J119" s="46"/>
      <c r="K119" s="46"/>
      <c r="L119" s="46"/>
      <c r="M119" s="46"/>
    </row>
    <row r="120" spans="3:13" ht="11.25">
      <c r="C120" s="46"/>
      <c r="D120" s="46"/>
      <c r="E120" s="46"/>
      <c r="F120" s="46"/>
      <c r="G120" s="46"/>
      <c r="H120" s="46"/>
      <c r="I120" s="46"/>
      <c r="J120" s="46"/>
      <c r="K120" s="46"/>
      <c r="L120" s="46"/>
      <c r="M120" s="46"/>
    </row>
    <row r="121" spans="3:13" ht="11.25">
      <c r="C121" s="46"/>
      <c r="D121" s="46"/>
      <c r="E121" s="46"/>
      <c r="F121" s="46"/>
      <c r="G121" s="46"/>
      <c r="H121" s="46"/>
      <c r="I121" s="46"/>
      <c r="J121" s="46"/>
      <c r="K121" s="46"/>
      <c r="L121" s="46"/>
      <c r="M121" s="46"/>
    </row>
    <row r="122" spans="3:13" ht="11.25">
      <c r="C122" s="46"/>
      <c r="D122" s="46"/>
      <c r="E122" s="46"/>
      <c r="F122" s="46"/>
      <c r="G122" s="46"/>
      <c r="H122" s="46"/>
      <c r="I122" s="46"/>
      <c r="J122" s="46"/>
      <c r="K122" s="46"/>
      <c r="L122" s="46"/>
      <c r="M122" s="46"/>
    </row>
    <row r="123" spans="3:13" ht="11.25">
      <c r="C123" s="46"/>
      <c r="D123" s="46"/>
      <c r="E123" s="46"/>
      <c r="F123" s="46"/>
      <c r="G123" s="46"/>
      <c r="H123" s="46"/>
      <c r="I123" s="46"/>
      <c r="J123" s="46"/>
      <c r="K123" s="46"/>
      <c r="L123" s="46"/>
      <c r="M123" s="46"/>
    </row>
    <row r="124" spans="3:13" ht="11.25">
      <c r="C124" s="46"/>
      <c r="D124" s="46"/>
      <c r="E124" s="46"/>
      <c r="F124" s="46"/>
      <c r="G124" s="46"/>
      <c r="H124" s="46"/>
      <c r="I124" s="46"/>
      <c r="J124" s="46"/>
      <c r="K124" s="46"/>
      <c r="L124" s="46"/>
      <c r="M124" s="46"/>
    </row>
    <row r="125" spans="3:13" ht="11.25">
      <c r="C125" s="46"/>
      <c r="D125" s="46"/>
      <c r="E125" s="46"/>
      <c r="F125" s="46"/>
      <c r="G125" s="46"/>
      <c r="H125" s="46"/>
      <c r="I125" s="46"/>
      <c r="J125" s="46"/>
      <c r="K125" s="46"/>
      <c r="L125" s="46"/>
      <c r="M125" s="46"/>
    </row>
    <row r="126" spans="3:13" ht="11.25">
      <c r="C126" s="46"/>
      <c r="D126" s="46"/>
      <c r="E126" s="46"/>
      <c r="F126" s="46"/>
      <c r="G126" s="46"/>
      <c r="H126" s="46"/>
      <c r="I126" s="46"/>
      <c r="J126" s="46"/>
      <c r="K126" s="46"/>
      <c r="L126" s="46"/>
      <c r="M126" s="46"/>
    </row>
    <row r="127" spans="3:13" ht="11.25">
      <c r="C127" s="46"/>
      <c r="D127" s="46"/>
      <c r="E127" s="46"/>
      <c r="F127" s="46"/>
      <c r="G127" s="46"/>
      <c r="H127" s="46"/>
      <c r="I127" s="46"/>
      <c r="J127" s="46"/>
      <c r="K127" s="46"/>
      <c r="L127" s="46"/>
      <c r="M127" s="46"/>
    </row>
    <row r="128" spans="3:13" ht="11.25">
      <c r="C128" s="46"/>
      <c r="D128" s="46"/>
      <c r="E128" s="46"/>
      <c r="F128" s="46"/>
      <c r="G128" s="46"/>
      <c r="H128" s="46"/>
      <c r="I128" s="46"/>
      <c r="J128" s="46"/>
      <c r="K128" s="46"/>
      <c r="L128" s="46"/>
      <c r="M128" s="46"/>
    </row>
    <row r="129" spans="3:13" ht="11.25">
      <c r="C129" s="46"/>
      <c r="D129" s="46"/>
      <c r="E129" s="46"/>
      <c r="F129" s="46"/>
      <c r="G129" s="46"/>
      <c r="H129" s="46"/>
      <c r="I129" s="46"/>
      <c r="J129" s="46"/>
      <c r="K129" s="46"/>
      <c r="L129" s="46"/>
      <c r="M129" s="46"/>
    </row>
    <row r="130" spans="3:13" ht="11.25">
      <c r="C130" s="46"/>
      <c r="D130" s="46"/>
      <c r="E130" s="46"/>
      <c r="F130" s="46"/>
      <c r="G130" s="46"/>
      <c r="H130" s="46"/>
      <c r="I130" s="46"/>
      <c r="J130" s="46"/>
      <c r="K130" s="46"/>
      <c r="L130" s="46"/>
      <c r="M130" s="46"/>
    </row>
    <row r="131" spans="3:13" ht="11.25">
      <c r="C131" s="46"/>
      <c r="D131" s="46"/>
      <c r="E131" s="46"/>
      <c r="F131" s="46"/>
      <c r="G131" s="46"/>
      <c r="H131" s="46"/>
      <c r="I131" s="46"/>
      <c r="J131" s="46"/>
      <c r="K131" s="46"/>
      <c r="L131" s="46"/>
      <c r="M131" s="46"/>
    </row>
    <row r="132" spans="3:13" ht="11.25">
      <c r="C132" s="46"/>
      <c r="D132" s="46"/>
      <c r="E132" s="46"/>
      <c r="F132" s="46"/>
      <c r="G132" s="46"/>
      <c r="H132" s="46"/>
      <c r="I132" s="46"/>
      <c r="J132" s="46"/>
      <c r="K132" s="46"/>
      <c r="L132" s="46"/>
      <c r="M132" s="46"/>
    </row>
    <row r="133" spans="3:13" ht="11.25">
      <c r="C133" s="46"/>
      <c r="D133" s="46"/>
      <c r="E133" s="46"/>
      <c r="F133" s="46"/>
      <c r="G133" s="46"/>
      <c r="H133" s="46"/>
      <c r="I133" s="46"/>
      <c r="J133" s="46"/>
      <c r="K133" s="46"/>
      <c r="L133" s="46"/>
      <c r="M133" s="46"/>
    </row>
    <row r="134" spans="3:13" ht="11.25">
      <c r="C134" s="46"/>
      <c r="D134" s="46"/>
      <c r="E134" s="46"/>
      <c r="F134" s="46"/>
      <c r="G134" s="46"/>
      <c r="H134" s="46"/>
      <c r="I134" s="46"/>
      <c r="J134" s="46"/>
      <c r="K134" s="46"/>
      <c r="L134" s="46"/>
      <c r="M134" s="46"/>
    </row>
    <row r="135" spans="3:13" ht="11.25">
      <c r="C135" s="46"/>
      <c r="D135" s="46"/>
      <c r="E135" s="46"/>
      <c r="F135" s="46"/>
      <c r="G135" s="46"/>
      <c r="H135" s="46"/>
      <c r="I135" s="46"/>
      <c r="J135" s="46"/>
      <c r="K135" s="46"/>
      <c r="L135" s="46"/>
      <c r="M135" s="46"/>
    </row>
    <row r="136" spans="3:13" ht="11.25">
      <c r="C136" s="46"/>
      <c r="D136" s="46"/>
      <c r="E136" s="46"/>
      <c r="F136" s="46"/>
      <c r="G136" s="46"/>
      <c r="H136" s="46"/>
      <c r="I136" s="46"/>
      <c r="J136" s="46"/>
      <c r="K136" s="46"/>
      <c r="L136" s="46"/>
      <c r="M136" s="46"/>
    </row>
    <row r="137" spans="3:13" ht="11.25">
      <c r="C137" s="46"/>
      <c r="D137" s="46"/>
      <c r="E137" s="46"/>
      <c r="F137" s="46"/>
      <c r="G137" s="46"/>
      <c r="H137" s="46"/>
      <c r="I137" s="46"/>
      <c r="J137" s="46"/>
      <c r="K137" s="46"/>
      <c r="L137" s="46"/>
      <c r="M137" s="46"/>
    </row>
    <row r="138" spans="3:13" ht="11.25">
      <c r="C138" s="46"/>
      <c r="D138" s="46"/>
      <c r="E138" s="46"/>
      <c r="F138" s="46"/>
      <c r="G138" s="46"/>
      <c r="H138" s="46"/>
      <c r="I138" s="46"/>
      <c r="J138" s="46"/>
      <c r="K138" s="46"/>
      <c r="L138" s="46"/>
      <c r="M138" s="46"/>
    </row>
    <row r="139" spans="3:13" ht="11.25">
      <c r="C139" s="46"/>
      <c r="D139" s="46"/>
      <c r="E139" s="46"/>
      <c r="F139" s="46"/>
      <c r="G139" s="46"/>
      <c r="H139" s="46"/>
      <c r="I139" s="46"/>
      <c r="J139" s="46"/>
      <c r="K139" s="46"/>
      <c r="L139" s="46"/>
      <c r="M139" s="46"/>
    </row>
    <row r="140" spans="3:13" ht="11.25">
      <c r="C140" s="46"/>
      <c r="D140" s="46"/>
      <c r="E140" s="46"/>
      <c r="F140" s="46"/>
      <c r="G140" s="46"/>
      <c r="H140" s="46"/>
      <c r="I140" s="46"/>
      <c r="J140" s="46"/>
      <c r="K140" s="46"/>
      <c r="L140" s="46"/>
      <c r="M140" s="46"/>
    </row>
    <row r="141" spans="3:13" ht="11.25">
      <c r="C141" s="46"/>
      <c r="D141" s="46"/>
      <c r="E141" s="46"/>
      <c r="F141" s="46"/>
      <c r="G141" s="46"/>
      <c r="H141" s="46"/>
      <c r="I141" s="46"/>
      <c r="J141" s="46"/>
      <c r="K141" s="46"/>
      <c r="L141" s="46"/>
      <c r="M141" s="46"/>
    </row>
    <row r="142" spans="3:13" ht="11.25">
      <c r="C142" s="46"/>
      <c r="D142" s="46"/>
      <c r="E142" s="46"/>
      <c r="F142" s="46"/>
      <c r="G142" s="46"/>
      <c r="H142" s="46"/>
      <c r="I142" s="46"/>
      <c r="J142" s="46"/>
      <c r="K142" s="46"/>
      <c r="L142" s="46"/>
      <c r="M142" s="46"/>
    </row>
    <row r="143" spans="3:13" ht="11.25">
      <c r="C143" s="46"/>
      <c r="D143" s="46"/>
      <c r="E143" s="46"/>
      <c r="F143" s="46"/>
      <c r="G143" s="46"/>
      <c r="H143" s="46"/>
      <c r="I143" s="46"/>
      <c r="J143" s="46"/>
      <c r="K143" s="46"/>
      <c r="L143" s="46"/>
      <c r="M143" s="46"/>
    </row>
    <row r="144" spans="3:13" ht="11.25">
      <c r="C144" s="46"/>
      <c r="D144" s="46"/>
      <c r="E144" s="46"/>
      <c r="F144" s="46"/>
      <c r="G144" s="46"/>
      <c r="H144" s="46"/>
      <c r="I144" s="46"/>
      <c r="J144" s="46"/>
      <c r="K144" s="46"/>
      <c r="L144" s="46"/>
      <c r="M144" s="46"/>
    </row>
    <row r="145" spans="3:13" ht="11.25">
      <c r="C145" s="46"/>
      <c r="D145" s="46"/>
      <c r="E145" s="46"/>
      <c r="F145" s="46"/>
      <c r="G145" s="46"/>
      <c r="H145" s="46"/>
      <c r="I145" s="46"/>
      <c r="J145" s="46"/>
      <c r="K145" s="46"/>
      <c r="L145" s="46"/>
      <c r="M145" s="46"/>
    </row>
    <row r="146" spans="3:13" ht="11.25">
      <c r="C146" s="46"/>
      <c r="D146" s="46"/>
      <c r="E146" s="46"/>
      <c r="F146" s="46"/>
      <c r="G146" s="46"/>
      <c r="H146" s="46"/>
      <c r="I146" s="46"/>
      <c r="J146" s="46"/>
      <c r="K146" s="46"/>
      <c r="L146" s="46"/>
      <c r="M146" s="46"/>
    </row>
    <row r="147" spans="3:13" ht="11.25">
      <c r="C147" s="46"/>
      <c r="D147" s="46"/>
      <c r="E147" s="46"/>
      <c r="F147" s="46"/>
      <c r="G147" s="46"/>
      <c r="H147" s="46"/>
      <c r="I147" s="46"/>
      <c r="J147" s="46"/>
      <c r="K147" s="46"/>
      <c r="L147" s="46"/>
      <c r="M147" s="46"/>
    </row>
    <row r="148" spans="3:13" ht="11.25">
      <c r="C148" s="46"/>
      <c r="D148" s="46"/>
      <c r="E148" s="46"/>
      <c r="F148" s="46"/>
      <c r="G148" s="46"/>
      <c r="H148" s="46"/>
      <c r="I148" s="46"/>
      <c r="J148" s="46"/>
      <c r="K148" s="46"/>
      <c r="L148" s="46"/>
      <c r="M148" s="46"/>
    </row>
    <row r="149" spans="3:13" ht="11.25">
      <c r="C149" s="46"/>
      <c r="D149" s="46"/>
      <c r="E149" s="46"/>
      <c r="F149" s="46"/>
      <c r="G149" s="46"/>
      <c r="H149" s="46"/>
      <c r="I149" s="46"/>
      <c r="J149" s="46"/>
      <c r="K149" s="46"/>
      <c r="L149" s="46"/>
      <c r="M149" s="46"/>
    </row>
    <row r="150" spans="3:13" ht="11.25">
      <c r="C150" s="46"/>
      <c r="D150" s="46"/>
      <c r="E150" s="46"/>
      <c r="F150" s="46"/>
      <c r="G150" s="46"/>
      <c r="H150" s="46"/>
      <c r="I150" s="46"/>
      <c r="J150" s="46"/>
      <c r="K150" s="46"/>
      <c r="L150" s="46"/>
      <c r="M150" s="46"/>
    </row>
    <row r="151" spans="3:13" ht="11.25">
      <c r="C151" s="46"/>
      <c r="D151" s="46"/>
      <c r="E151" s="46"/>
      <c r="F151" s="46"/>
      <c r="G151" s="46"/>
      <c r="H151" s="46"/>
      <c r="I151" s="46"/>
      <c r="J151" s="46"/>
      <c r="K151" s="46"/>
      <c r="L151" s="46"/>
      <c r="M151" s="46"/>
    </row>
    <row r="152" spans="3:13" ht="11.25">
      <c r="C152" s="46"/>
      <c r="D152" s="46"/>
      <c r="E152" s="46"/>
      <c r="F152" s="46"/>
      <c r="G152" s="46"/>
      <c r="H152" s="46"/>
      <c r="I152" s="46"/>
      <c r="J152" s="46"/>
      <c r="K152" s="46"/>
      <c r="L152" s="46"/>
      <c r="M152" s="46"/>
    </row>
    <row r="153" spans="3:13" ht="11.25">
      <c r="C153" s="46"/>
      <c r="D153" s="46"/>
      <c r="E153" s="46"/>
      <c r="F153" s="46"/>
      <c r="G153" s="46"/>
      <c r="H153" s="46"/>
      <c r="I153" s="46"/>
      <c r="J153" s="46"/>
      <c r="K153" s="46"/>
      <c r="L153" s="46"/>
      <c r="M153" s="46"/>
    </row>
    <row r="154" spans="3:13" ht="11.25">
      <c r="C154" s="46"/>
      <c r="D154" s="46"/>
      <c r="E154" s="46"/>
      <c r="F154" s="46"/>
      <c r="G154" s="46"/>
      <c r="H154" s="46"/>
      <c r="I154" s="46"/>
      <c r="J154" s="46"/>
      <c r="K154" s="46"/>
      <c r="L154" s="46"/>
      <c r="M154" s="46"/>
    </row>
    <row r="155" spans="3:13" ht="11.25">
      <c r="C155" s="46"/>
      <c r="D155" s="46"/>
      <c r="E155" s="46"/>
      <c r="F155" s="46"/>
      <c r="G155" s="46"/>
      <c r="H155" s="46"/>
      <c r="I155" s="46"/>
      <c r="J155" s="46"/>
      <c r="K155" s="46"/>
      <c r="L155" s="46"/>
      <c r="M155" s="46"/>
    </row>
    <row r="156" spans="3:13" ht="11.25">
      <c r="C156" s="46"/>
      <c r="D156" s="46"/>
      <c r="E156" s="46"/>
      <c r="F156" s="46"/>
      <c r="G156" s="46"/>
      <c r="H156" s="46"/>
      <c r="I156" s="46"/>
      <c r="J156" s="46"/>
      <c r="K156" s="46"/>
      <c r="L156" s="46"/>
      <c r="M156" s="46"/>
    </row>
    <row r="157" spans="3:13" ht="11.25">
      <c r="C157" s="46"/>
      <c r="D157" s="46"/>
      <c r="E157" s="46"/>
      <c r="F157" s="46"/>
      <c r="G157" s="46"/>
      <c r="H157" s="46"/>
      <c r="I157" s="46"/>
      <c r="J157" s="46"/>
      <c r="K157" s="46"/>
      <c r="L157" s="46"/>
      <c r="M157" s="46"/>
    </row>
    <row r="158" spans="3:13" ht="11.25">
      <c r="C158" s="46"/>
      <c r="D158" s="46"/>
      <c r="E158" s="46"/>
      <c r="F158" s="46"/>
      <c r="G158" s="46"/>
      <c r="H158" s="46"/>
      <c r="I158" s="46"/>
      <c r="J158" s="46"/>
      <c r="K158" s="46"/>
      <c r="L158" s="46"/>
      <c r="M158" s="46"/>
    </row>
    <row r="159" spans="3:13" ht="11.25">
      <c r="C159" s="46"/>
      <c r="D159" s="46"/>
      <c r="E159" s="46"/>
      <c r="F159" s="46"/>
      <c r="G159" s="46"/>
      <c r="H159" s="46"/>
      <c r="I159" s="46"/>
      <c r="J159" s="46"/>
      <c r="K159" s="46"/>
      <c r="L159" s="46"/>
      <c r="M159" s="46"/>
    </row>
    <row r="160" spans="3:13" ht="11.25">
      <c r="C160" s="46"/>
      <c r="D160" s="46"/>
      <c r="E160" s="46"/>
      <c r="F160" s="46"/>
      <c r="G160" s="46"/>
      <c r="H160" s="46"/>
      <c r="I160" s="46"/>
      <c r="J160" s="46"/>
      <c r="K160" s="46"/>
      <c r="L160" s="46"/>
      <c r="M160" s="46"/>
    </row>
    <row r="161" spans="3:13" ht="11.25">
      <c r="C161" s="46"/>
      <c r="D161" s="46"/>
      <c r="E161" s="46"/>
      <c r="F161" s="46"/>
      <c r="G161" s="46"/>
      <c r="H161" s="46"/>
      <c r="I161" s="46"/>
      <c r="J161" s="46"/>
      <c r="K161" s="46"/>
      <c r="L161" s="46"/>
      <c r="M161" s="46"/>
    </row>
    <row r="162" spans="3:13" ht="11.25">
      <c r="C162" s="46"/>
      <c r="D162" s="46"/>
      <c r="E162" s="46"/>
      <c r="F162" s="46"/>
      <c r="G162" s="46"/>
      <c r="H162" s="46"/>
      <c r="I162" s="46"/>
      <c r="J162" s="46"/>
      <c r="K162" s="46"/>
      <c r="L162" s="46"/>
      <c r="M162" s="46"/>
    </row>
    <row r="163" spans="3:13" ht="11.25">
      <c r="C163" s="46"/>
      <c r="D163" s="46"/>
      <c r="E163" s="46"/>
      <c r="F163" s="46"/>
      <c r="G163" s="46"/>
      <c r="H163" s="46"/>
      <c r="I163" s="46"/>
      <c r="J163" s="46"/>
      <c r="K163" s="46"/>
      <c r="L163" s="46"/>
      <c r="M163" s="46"/>
    </row>
    <row r="164" spans="3:13" ht="11.25">
      <c r="C164" s="46"/>
      <c r="D164" s="46"/>
      <c r="E164" s="46"/>
      <c r="F164" s="46"/>
      <c r="G164" s="46"/>
      <c r="H164" s="46"/>
      <c r="I164" s="46"/>
      <c r="J164" s="46"/>
      <c r="K164" s="46"/>
      <c r="L164" s="46"/>
      <c r="M164" s="46"/>
    </row>
    <row r="165" spans="3:13" ht="11.25">
      <c r="C165" s="46"/>
      <c r="D165" s="46"/>
      <c r="E165" s="46"/>
      <c r="F165" s="46"/>
      <c r="G165" s="46"/>
      <c r="H165" s="46"/>
      <c r="I165" s="46"/>
      <c r="J165" s="46"/>
      <c r="K165" s="46"/>
      <c r="L165" s="46"/>
      <c r="M165" s="46"/>
    </row>
    <row r="166" spans="3:13" ht="11.25">
      <c r="C166" s="46"/>
      <c r="D166" s="46"/>
      <c r="E166" s="46"/>
      <c r="F166" s="46"/>
      <c r="G166" s="46"/>
      <c r="H166" s="46"/>
      <c r="I166" s="46"/>
      <c r="J166" s="46"/>
      <c r="K166" s="46"/>
      <c r="L166" s="46"/>
      <c r="M166" s="46"/>
    </row>
    <row r="167" spans="3:13" ht="11.25">
      <c r="C167" s="46"/>
      <c r="D167" s="46"/>
      <c r="E167" s="46"/>
      <c r="F167" s="46"/>
      <c r="G167" s="46"/>
      <c r="H167" s="46"/>
      <c r="I167" s="46"/>
      <c r="J167" s="46"/>
      <c r="K167" s="46"/>
      <c r="L167" s="46"/>
      <c r="M167" s="46"/>
    </row>
    <row r="168" spans="3:13" ht="11.25">
      <c r="C168" s="46"/>
      <c r="D168" s="46"/>
      <c r="E168" s="46"/>
      <c r="F168" s="46"/>
      <c r="G168" s="46"/>
      <c r="H168" s="46"/>
      <c r="I168" s="46"/>
      <c r="J168" s="46"/>
      <c r="K168" s="46"/>
      <c r="L168" s="46"/>
      <c r="M168" s="46"/>
    </row>
    <row r="169" spans="3:13" ht="11.25">
      <c r="C169" s="46"/>
      <c r="D169" s="46"/>
      <c r="E169" s="46"/>
      <c r="F169" s="46"/>
      <c r="G169" s="46"/>
      <c r="H169" s="46"/>
      <c r="I169" s="46"/>
      <c r="J169" s="46"/>
      <c r="K169" s="46"/>
      <c r="L169" s="46"/>
      <c r="M169" s="46"/>
    </row>
    <row r="170" spans="3:13" ht="11.25">
      <c r="C170" s="46"/>
      <c r="D170" s="46"/>
      <c r="E170" s="46"/>
      <c r="F170" s="46"/>
      <c r="G170" s="46"/>
      <c r="H170" s="46"/>
      <c r="I170" s="46"/>
      <c r="J170" s="46"/>
      <c r="K170" s="46"/>
      <c r="L170" s="46"/>
      <c r="M170" s="46"/>
    </row>
    <row r="171" spans="3:13" ht="11.25">
      <c r="C171" s="46"/>
      <c r="D171" s="46"/>
      <c r="E171" s="46"/>
      <c r="F171" s="46"/>
      <c r="G171" s="46"/>
      <c r="H171" s="46"/>
      <c r="I171" s="46"/>
      <c r="J171" s="46"/>
      <c r="K171" s="46"/>
      <c r="L171" s="46"/>
      <c r="M171" s="46"/>
    </row>
    <row r="172" spans="3:13" ht="11.25">
      <c r="C172" s="46"/>
      <c r="D172" s="46"/>
      <c r="E172" s="46"/>
      <c r="F172" s="46"/>
      <c r="G172" s="46"/>
      <c r="H172" s="46"/>
      <c r="I172" s="46"/>
      <c r="J172" s="46"/>
      <c r="K172" s="46"/>
      <c r="L172" s="46"/>
      <c r="M172" s="46"/>
    </row>
    <row r="173" spans="3:13" ht="11.25">
      <c r="C173" s="46"/>
      <c r="D173" s="46"/>
      <c r="E173" s="46"/>
      <c r="F173" s="46"/>
      <c r="G173" s="46"/>
      <c r="H173" s="46"/>
      <c r="I173" s="46"/>
      <c r="J173" s="46"/>
      <c r="K173" s="46"/>
      <c r="L173" s="46"/>
      <c r="M173" s="46"/>
    </row>
    <row r="174" spans="3:13" ht="11.25">
      <c r="C174" s="46"/>
      <c r="D174" s="46"/>
      <c r="E174" s="46"/>
      <c r="F174" s="46"/>
      <c r="G174" s="46"/>
      <c r="H174" s="46"/>
      <c r="I174" s="46"/>
      <c r="J174" s="46"/>
      <c r="K174" s="46"/>
      <c r="L174" s="46"/>
      <c r="M174" s="46"/>
    </row>
    <row r="175" spans="3:13" ht="11.25">
      <c r="C175" s="46"/>
      <c r="D175" s="46"/>
      <c r="E175" s="46"/>
      <c r="F175" s="46"/>
      <c r="G175" s="46"/>
      <c r="H175" s="46"/>
      <c r="I175" s="46"/>
      <c r="J175" s="46"/>
      <c r="K175" s="46"/>
      <c r="L175" s="46"/>
      <c r="M175" s="46"/>
    </row>
    <row r="176" spans="3:13" ht="11.25">
      <c r="C176" s="46"/>
      <c r="D176" s="46"/>
      <c r="E176" s="46"/>
      <c r="F176" s="46"/>
      <c r="G176" s="46"/>
      <c r="H176" s="46"/>
      <c r="I176" s="46"/>
      <c r="J176" s="46"/>
      <c r="K176" s="46"/>
      <c r="L176" s="46"/>
      <c r="M176" s="46"/>
    </row>
    <row r="177" spans="3:13" ht="11.25">
      <c r="C177" s="46"/>
      <c r="D177" s="46"/>
      <c r="E177" s="46"/>
      <c r="F177" s="46"/>
      <c r="G177" s="46"/>
      <c r="H177" s="46"/>
      <c r="I177" s="46"/>
      <c r="J177" s="46"/>
      <c r="K177" s="46"/>
      <c r="L177" s="46"/>
      <c r="M177" s="46"/>
    </row>
    <row r="178" spans="3:13" ht="11.25">
      <c r="C178" s="46"/>
      <c r="D178" s="46"/>
      <c r="E178" s="46"/>
      <c r="F178" s="46"/>
      <c r="G178" s="46"/>
      <c r="H178" s="46"/>
      <c r="I178" s="46"/>
      <c r="J178" s="46"/>
      <c r="K178" s="46"/>
      <c r="L178" s="46"/>
      <c r="M178" s="46"/>
    </row>
    <row r="179" spans="3:13" ht="11.25">
      <c r="C179" s="46"/>
      <c r="D179" s="46"/>
      <c r="E179" s="46"/>
      <c r="F179" s="46"/>
      <c r="G179" s="46"/>
      <c r="H179" s="46"/>
      <c r="I179" s="46"/>
      <c r="J179" s="46"/>
      <c r="K179" s="46"/>
      <c r="L179" s="46"/>
      <c r="M179" s="46"/>
    </row>
    <row r="180" spans="3:13" ht="11.25">
      <c r="C180" s="46"/>
      <c r="D180" s="46"/>
      <c r="E180" s="46"/>
      <c r="F180" s="46"/>
      <c r="G180" s="46"/>
      <c r="H180" s="46"/>
      <c r="I180" s="46"/>
      <c r="J180" s="46"/>
      <c r="K180" s="46"/>
      <c r="L180" s="46"/>
      <c r="M180" s="46"/>
    </row>
    <row r="181" spans="3:13" ht="11.25">
      <c r="C181" s="46"/>
      <c r="D181" s="46"/>
      <c r="E181" s="46"/>
      <c r="F181" s="46"/>
      <c r="G181" s="46"/>
      <c r="H181" s="46"/>
      <c r="I181" s="46"/>
      <c r="J181" s="46"/>
      <c r="K181" s="46"/>
      <c r="L181" s="46"/>
      <c r="M181" s="46"/>
    </row>
    <row r="182" spans="3:13" ht="11.25">
      <c r="C182" s="46"/>
      <c r="D182" s="46"/>
      <c r="E182" s="46"/>
      <c r="F182" s="46"/>
      <c r="G182" s="46"/>
      <c r="H182" s="46"/>
      <c r="I182" s="46"/>
      <c r="J182" s="46"/>
      <c r="K182" s="46"/>
      <c r="L182" s="46"/>
      <c r="M182" s="46"/>
    </row>
    <row r="183" spans="3:13" ht="11.25">
      <c r="C183" s="46"/>
      <c r="D183" s="46"/>
      <c r="E183" s="46"/>
      <c r="F183" s="46"/>
      <c r="G183" s="46"/>
      <c r="H183" s="46"/>
      <c r="I183" s="46"/>
      <c r="J183" s="46"/>
      <c r="K183" s="46"/>
      <c r="L183" s="46"/>
      <c r="M183" s="46"/>
    </row>
    <row r="184" spans="3:13" ht="11.25">
      <c r="C184" s="46"/>
      <c r="D184" s="46"/>
      <c r="E184" s="46"/>
      <c r="F184" s="46"/>
      <c r="G184" s="46"/>
      <c r="H184" s="46"/>
      <c r="I184" s="46"/>
      <c r="J184" s="46"/>
      <c r="K184" s="46"/>
      <c r="L184" s="46"/>
      <c r="M184" s="46"/>
    </row>
    <row r="185" spans="3:13" ht="11.25">
      <c r="C185" s="46"/>
      <c r="D185" s="46"/>
      <c r="E185" s="46"/>
      <c r="F185" s="46"/>
      <c r="G185" s="46"/>
      <c r="H185" s="46"/>
      <c r="I185" s="46"/>
      <c r="J185" s="46"/>
      <c r="K185" s="46"/>
      <c r="L185" s="46"/>
      <c r="M185" s="46"/>
    </row>
    <row r="186" spans="3:13" ht="11.25">
      <c r="C186" s="46"/>
      <c r="D186" s="46"/>
      <c r="E186" s="46"/>
      <c r="F186" s="46"/>
      <c r="G186" s="46"/>
      <c r="H186" s="46"/>
      <c r="I186" s="46"/>
      <c r="J186" s="46"/>
      <c r="K186" s="46"/>
      <c r="L186" s="46"/>
      <c r="M186" s="46"/>
    </row>
    <row r="187" spans="3:13" ht="11.25">
      <c r="C187" s="46"/>
      <c r="D187" s="46"/>
      <c r="E187" s="46"/>
      <c r="F187" s="46"/>
      <c r="G187" s="46"/>
      <c r="H187" s="46"/>
      <c r="I187" s="46"/>
      <c r="J187" s="46"/>
      <c r="K187" s="46"/>
      <c r="L187" s="46"/>
      <c r="M187" s="46"/>
    </row>
    <row r="188" spans="3:13" ht="11.25">
      <c r="C188" s="46"/>
      <c r="D188" s="46"/>
      <c r="E188" s="46"/>
      <c r="F188" s="46"/>
      <c r="G188" s="46"/>
      <c r="H188" s="46"/>
      <c r="I188" s="46"/>
      <c r="J188" s="46"/>
      <c r="K188" s="46"/>
      <c r="L188" s="46"/>
      <c r="M188" s="46"/>
    </row>
    <row r="189" spans="3:13" ht="11.25">
      <c r="C189" s="46"/>
      <c r="D189" s="46"/>
      <c r="E189" s="46"/>
      <c r="F189" s="46"/>
      <c r="G189" s="46"/>
      <c r="H189" s="46"/>
      <c r="I189" s="46"/>
      <c r="J189" s="46"/>
      <c r="K189" s="46"/>
      <c r="L189" s="46"/>
      <c r="M189" s="46"/>
    </row>
    <row r="190" spans="3:13" ht="11.25">
      <c r="C190" s="46"/>
      <c r="D190" s="46"/>
      <c r="E190" s="46"/>
      <c r="F190" s="46"/>
      <c r="G190" s="46"/>
      <c r="H190" s="46"/>
      <c r="I190" s="46"/>
      <c r="J190" s="46"/>
      <c r="K190" s="46"/>
      <c r="L190" s="46"/>
      <c r="M190" s="46"/>
    </row>
    <row r="191" spans="3:13" ht="11.25">
      <c r="C191" s="46"/>
      <c r="D191" s="46"/>
      <c r="E191" s="46"/>
      <c r="F191" s="46"/>
      <c r="G191" s="46"/>
      <c r="H191" s="46"/>
      <c r="I191" s="46"/>
      <c r="J191" s="46"/>
      <c r="K191" s="46"/>
      <c r="L191" s="46"/>
      <c r="M191" s="46"/>
    </row>
    <row r="192" spans="3:13" ht="11.25">
      <c r="C192" s="46"/>
      <c r="D192" s="46"/>
      <c r="E192" s="46"/>
      <c r="F192" s="46"/>
      <c r="G192" s="46"/>
      <c r="H192" s="46"/>
      <c r="I192" s="46"/>
      <c r="J192" s="46"/>
      <c r="K192" s="46"/>
      <c r="L192" s="46"/>
      <c r="M192" s="46"/>
    </row>
    <row r="193" spans="3:13" ht="11.25">
      <c r="C193" s="46"/>
      <c r="D193" s="46"/>
      <c r="E193" s="46"/>
      <c r="F193" s="46"/>
      <c r="G193" s="46"/>
      <c r="H193" s="46"/>
      <c r="I193" s="46"/>
      <c r="J193" s="46"/>
      <c r="K193" s="46"/>
      <c r="L193" s="46"/>
      <c r="M193" s="46"/>
    </row>
    <row r="194" spans="3:13" ht="11.25">
      <c r="C194" s="46"/>
      <c r="D194" s="46"/>
      <c r="E194" s="46"/>
      <c r="F194" s="46"/>
      <c r="G194" s="46"/>
      <c r="H194" s="46"/>
      <c r="I194" s="46"/>
      <c r="J194" s="46"/>
      <c r="K194" s="46"/>
      <c r="L194" s="46"/>
      <c r="M194" s="46"/>
    </row>
    <row r="195" spans="3:13" ht="11.25">
      <c r="C195" s="46"/>
      <c r="D195" s="46"/>
      <c r="E195" s="46"/>
      <c r="F195" s="46"/>
      <c r="G195" s="46"/>
      <c r="H195" s="46"/>
      <c r="I195" s="46"/>
      <c r="J195" s="46"/>
      <c r="K195" s="46"/>
      <c r="L195" s="46"/>
      <c r="M195" s="46"/>
    </row>
    <row r="196" spans="3:13" ht="11.25">
      <c r="C196" s="46"/>
      <c r="D196" s="46"/>
      <c r="E196" s="46"/>
      <c r="F196" s="46"/>
      <c r="G196" s="46"/>
      <c r="H196" s="46"/>
      <c r="I196" s="46"/>
      <c r="J196" s="46"/>
      <c r="K196" s="46"/>
      <c r="L196" s="46"/>
      <c r="M196" s="46"/>
    </row>
    <row r="197" spans="3:13" ht="11.25">
      <c r="C197" s="46"/>
      <c r="D197" s="46"/>
      <c r="E197" s="46"/>
      <c r="F197" s="46"/>
      <c r="G197" s="46"/>
      <c r="H197" s="46"/>
      <c r="I197" s="46"/>
      <c r="J197" s="46"/>
      <c r="K197" s="46"/>
      <c r="L197" s="46"/>
      <c r="M197" s="46"/>
    </row>
    <row r="198" spans="3:13" ht="11.25">
      <c r="C198" s="46"/>
      <c r="D198" s="46"/>
      <c r="E198" s="46"/>
      <c r="F198" s="46"/>
      <c r="G198" s="46"/>
      <c r="H198" s="46"/>
      <c r="I198" s="46"/>
      <c r="J198" s="46"/>
      <c r="K198" s="46"/>
      <c r="L198" s="46"/>
      <c r="M198" s="46"/>
    </row>
    <row r="199" spans="3:13" ht="11.25">
      <c r="C199" s="46"/>
      <c r="D199" s="46"/>
      <c r="E199" s="46"/>
      <c r="F199" s="46"/>
      <c r="G199" s="46"/>
      <c r="H199" s="46"/>
      <c r="I199" s="46"/>
      <c r="J199" s="46"/>
      <c r="K199" s="46"/>
      <c r="L199" s="46"/>
      <c r="M199" s="46"/>
    </row>
    <row r="200" spans="3:13" ht="11.25">
      <c r="C200" s="46"/>
      <c r="D200" s="46"/>
      <c r="E200" s="46"/>
      <c r="F200" s="46"/>
      <c r="G200" s="46"/>
      <c r="H200" s="46"/>
      <c r="I200" s="46"/>
      <c r="J200" s="46"/>
      <c r="K200" s="46"/>
      <c r="L200" s="46"/>
      <c r="M200" s="46"/>
    </row>
    <row r="201" spans="3:13" ht="11.25">
      <c r="C201" s="46"/>
      <c r="D201" s="46"/>
      <c r="E201" s="46"/>
      <c r="F201" s="46"/>
      <c r="G201" s="46"/>
      <c r="H201" s="46"/>
      <c r="I201" s="46"/>
      <c r="J201" s="46"/>
      <c r="K201" s="46"/>
      <c r="L201" s="46"/>
      <c r="M201" s="46"/>
    </row>
    <row r="202" spans="3:13" ht="11.25">
      <c r="C202" s="46"/>
      <c r="D202" s="46"/>
      <c r="E202" s="46"/>
      <c r="F202" s="46"/>
      <c r="G202" s="46"/>
      <c r="H202" s="46"/>
      <c r="I202" s="46"/>
      <c r="J202" s="46"/>
      <c r="K202" s="46"/>
      <c r="L202" s="46"/>
      <c r="M202" s="46"/>
    </row>
    <row r="203" spans="3:13" ht="11.25">
      <c r="C203" s="46"/>
      <c r="D203" s="46"/>
      <c r="E203" s="46"/>
      <c r="F203" s="46"/>
      <c r="G203" s="46"/>
      <c r="H203" s="46"/>
      <c r="I203" s="46"/>
      <c r="J203" s="46"/>
      <c r="K203" s="46"/>
      <c r="L203" s="46"/>
      <c r="M203" s="46"/>
    </row>
    <row r="204" spans="3:13" ht="11.25">
      <c r="C204" s="46"/>
      <c r="D204" s="46"/>
      <c r="E204" s="46"/>
      <c r="F204" s="46"/>
      <c r="G204" s="46"/>
      <c r="H204" s="46"/>
      <c r="I204" s="46"/>
      <c r="J204" s="46"/>
      <c r="K204" s="46"/>
      <c r="L204" s="46"/>
      <c r="M204" s="46"/>
    </row>
    <row r="205" spans="3:13" ht="11.25">
      <c r="C205" s="46"/>
      <c r="D205" s="46"/>
      <c r="E205" s="46"/>
      <c r="F205" s="46"/>
      <c r="G205" s="46"/>
      <c r="H205" s="46"/>
      <c r="I205" s="46"/>
      <c r="J205" s="46"/>
      <c r="K205" s="46"/>
      <c r="L205" s="46"/>
      <c r="M205" s="46"/>
    </row>
    <row r="206" spans="3:13" ht="11.25">
      <c r="C206" s="46"/>
      <c r="D206" s="46"/>
      <c r="E206" s="46"/>
      <c r="F206" s="46"/>
      <c r="G206" s="46"/>
      <c r="H206" s="46"/>
      <c r="I206" s="46"/>
      <c r="J206" s="46"/>
      <c r="K206" s="46"/>
      <c r="L206" s="46"/>
      <c r="M206" s="46"/>
    </row>
    <row r="207" spans="3:13" ht="11.25">
      <c r="C207" s="46"/>
      <c r="D207" s="46"/>
      <c r="E207" s="46"/>
      <c r="F207" s="46"/>
      <c r="G207" s="46"/>
      <c r="H207" s="46"/>
      <c r="I207" s="46"/>
      <c r="J207" s="46"/>
      <c r="K207" s="46"/>
      <c r="L207" s="46"/>
      <c r="M207" s="46"/>
    </row>
    <row r="208" spans="3:13" ht="11.25">
      <c r="C208" s="46"/>
      <c r="D208" s="46"/>
      <c r="E208" s="46"/>
      <c r="F208" s="46"/>
      <c r="G208" s="46"/>
      <c r="H208" s="46"/>
      <c r="I208" s="46"/>
      <c r="J208" s="46"/>
      <c r="K208" s="46"/>
      <c r="L208" s="46"/>
      <c r="M208" s="46"/>
    </row>
    <row r="209" spans="3:13" ht="11.25">
      <c r="C209" s="46"/>
      <c r="D209" s="46"/>
      <c r="E209" s="46"/>
      <c r="F209" s="46"/>
      <c r="G209" s="46"/>
      <c r="H209" s="46"/>
      <c r="I209" s="46"/>
      <c r="J209" s="46"/>
      <c r="K209" s="46"/>
      <c r="L209" s="46"/>
      <c r="M209" s="46"/>
    </row>
    <row r="210" spans="3:13" ht="11.25">
      <c r="C210" s="46"/>
      <c r="D210" s="46"/>
      <c r="E210" s="46"/>
      <c r="F210" s="46"/>
      <c r="G210" s="46"/>
      <c r="H210" s="46"/>
      <c r="I210" s="46"/>
      <c r="J210" s="46"/>
      <c r="K210" s="46"/>
      <c r="L210" s="46"/>
      <c r="M210" s="46"/>
    </row>
    <row r="211" spans="3:13" ht="11.25">
      <c r="C211" s="46"/>
      <c r="D211" s="46"/>
      <c r="E211" s="46"/>
      <c r="F211" s="46"/>
      <c r="G211" s="46"/>
      <c r="H211" s="46"/>
      <c r="I211" s="46"/>
      <c r="J211" s="46"/>
      <c r="K211" s="46"/>
      <c r="L211" s="46"/>
      <c r="M211" s="46"/>
    </row>
    <row r="212" spans="3:13" ht="11.25">
      <c r="C212" s="46"/>
      <c r="D212" s="46"/>
      <c r="E212" s="46"/>
      <c r="F212" s="46"/>
      <c r="G212" s="46"/>
      <c r="H212" s="46"/>
      <c r="I212" s="46"/>
      <c r="J212" s="46"/>
      <c r="K212" s="46"/>
      <c r="L212" s="46"/>
      <c r="M212" s="46"/>
    </row>
    <row r="213" spans="3:13" ht="11.25">
      <c r="C213" s="46"/>
      <c r="D213" s="46"/>
      <c r="E213" s="46"/>
      <c r="F213" s="46"/>
      <c r="G213" s="46"/>
      <c r="H213" s="46"/>
      <c r="I213" s="46"/>
      <c r="J213" s="46"/>
      <c r="K213" s="46"/>
      <c r="L213" s="46"/>
      <c r="M213" s="46"/>
    </row>
    <row r="214" spans="3:13" ht="11.25">
      <c r="C214" s="46"/>
      <c r="D214" s="46"/>
      <c r="E214" s="46"/>
      <c r="F214" s="46"/>
      <c r="G214" s="46"/>
      <c r="H214" s="46"/>
      <c r="I214" s="46"/>
      <c r="J214" s="46"/>
      <c r="K214" s="46"/>
      <c r="L214" s="46"/>
      <c r="M214" s="46"/>
    </row>
    <row r="215" spans="3:13" ht="11.25">
      <c r="C215" s="46"/>
      <c r="D215" s="46"/>
      <c r="E215" s="46"/>
      <c r="F215" s="46"/>
      <c r="G215" s="46"/>
      <c r="H215" s="46"/>
      <c r="I215" s="46"/>
      <c r="J215" s="46"/>
      <c r="K215" s="46"/>
      <c r="L215" s="46"/>
      <c r="M215" s="46"/>
    </row>
    <row r="216" spans="3:13" ht="11.25">
      <c r="C216" s="46"/>
      <c r="D216" s="46"/>
      <c r="E216" s="46"/>
      <c r="F216" s="46"/>
      <c r="G216" s="46"/>
      <c r="H216" s="46"/>
      <c r="I216" s="46"/>
      <c r="J216" s="46"/>
      <c r="K216" s="46"/>
      <c r="L216" s="46"/>
      <c r="M216" s="46"/>
    </row>
    <row r="217" spans="3:13" ht="11.25">
      <c r="C217" s="46"/>
      <c r="D217" s="46"/>
      <c r="E217" s="46"/>
      <c r="F217" s="46"/>
      <c r="G217" s="46"/>
      <c r="H217" s="46"/>
      <c r="I217" s="46"/>
      <c r="J217" s="46"/>
      <c r="K217" s="46"/>
      <c r="L217" s="46"/>
      <c r="M217" s="46"/>
    </row>
    <row r="218" spans="3:13" ht="11.25">
      <c r="C218" s="46"/>
      <c r="D218" s="46"/>
      <c r="E218" s="46"/>
      <c r="F218" s="46"/>
      <c r="G218" s="46"/>
      <c r="H218" s="46"/>
      <c r="I218" s="46"/>
      <c r="J218" s="46"/>
      <c r="K218" s="46"/>
      <c r="L218" s="46"/>
      <c r="M218" s="46"/>
    </row>
    <row r="219" spans="3:13" ht="11.25">
      <c r="C219" s="46"/>
      <c r="D219" s="46"/>
      <c r="E219" s="46"/>
      <c r="F219" s="46"/>
      <c r="G219" s="46"/>
      <c r="H219" s="46"/>
      <c r="I219" s="46"/>
      <c r="J219" s="46"/>
      <c r="K219" s="46"/>
      <c r="L219" s="46"/>
      <c r="M219" s="46"/>
    </row>
    <row r="220" spans="3:13" ht="11.25">
      <c r="C220" s="46"/>
      <c r="D220" s="46"/>
      <c r="E220" s="46"/>
      <c r="F220" s="46"/>
      <c r="G220" s="46"/>
      <c r="H220" s="46"/>
      <c r="I220" s="46"/>
      <c r="J220" s="46"/>
      <c r="K220" s="46"/>
      <c r="L220" s="46"/>
      <c r="M220" s="46"/>
    </row>
    <row r="221" spans="3:13" ht="11.25">
      <c r="C221" s="46"/>
      <c r="D221" s="46"/>
      <c r="E221" s="46"/>
      <c r="F221" s="46"/>
      <c r="G221" s="46"/>
      <c r="H221" s="46"/>
      <c r="I221" s="46"/>
      <c r="J221" s="46"/>
      <c r="K221" s="46"/>
      <c r="L221" s="46"/>
      <c r="M221" s="46"/>
    </row>
    <row r="222" spans="3:13" ht="11.25">
      <c r="C222" s="46"/>
      <c r="D222" s="46"/>
      <c r="E222" s="46"/>
      <c r="F222" s="46"/>
      <c r="G222" s="46"/>
      <c r="H222" s="46"/>
      <c r="I222" s="46"/>
      <c r="J222" s="46"/>
      <c r="K222" s="46"/>
      <c r="L222" s="46"/>
      <c r="M222" s="46"/>
    </row>
    <row r="223" spans="3:13" ht="11.25">
      <c r="C223" s="46"/>
      <c r="D223" s="46"/>
      <c r="E223" s="46"/>
      <c r="F223" s="46"/>
      <c r="G223" s="46"/>
      <c r="H223" s="46"/>
      <c r="I223" s="46"/>
      <c r="J223" s="46"/>
      <c r="K223" s="46"/>
      <c r="L223" s="46"/>
      <c r="M223" s="46"/>
    </row>
    <row r="224" spans="3:13" ht="11.25">
      <c r="C224" s="46"/>
      <c r="D224" s="46"/>
      <c r="E224" s="46"/>
      <c r="F224" s="46"/>
      <c r="G224" s="46"/>
      <c r="H224" s="46"/>
      <c r="I224" s="46"/>
      <c r="J224" s="46"/>
      <c r="K224" s="46"/>
      <c r="L224" s="46"/>
      <c r="M224" s="46"/>
    </row>
    <row r="225" spans="3:13" ht="11.25">
      <c r="C225" s="46"/>
      <c r="D225" s="46"/>
      <c r="E225" s="46"/>
      <c r="F225" s="46"/>
      <c r="G225" s="46"/>
      <c r="H225" s="46"/>
      <c r="I225" s="46"/>
      <c r="J225" s="46"/>
      <c r="K225" s="46"/>
      <c r="L225" s="46"/>
      <c r="M225" s="46"/>
    </row>
    <row r="226" spans="3:13" ht="11.25">
      <c r="C226" s="46"/>
      <c r="D226" s="46"/>
      <c r="E226" s="46"/>
      <c r="F226" s="46"/>
      <c r="G226" s="46"/>
      <c r="H226" s="46"/>
      <c r="I226" s="46"/>
      <c r="J226" s="46"/>
      <c r="K226" s="46"/>
      <c r="L226" s="46"/>
      <c r="M226" s="46"/>
    </row>
    <row r="227" spans="3:13" ht="11.25">
      <c r="C227" s="46"/>
      <c r="D227" s="46"/>
      <c r="E227" s="46"/>
      <c r="F227" s="46"/>
      <c r="G227" s="46"/>
      <c r="H227" s="46"/>
      <c r="I227" s="46"/>
      <c r="J227" s="46"/>
      <c r="K227" s="46"/>
      <c r="L227" s="46"/>
      <c r="M227" s="46"/>
    </row>
    <row r="228" spans="3:13" ht="11.25">
      <c r="C228" s="46"/>
      <c r="D228" s="46"/>
      <c r="E228" s="46"/>
      <c r="F228" s="46"/>
      <c r="G228" s="46"/>
      <c r="H228" s="46"/>
      <c r="I228" s="46"/>
      <c r="J228" s="46"/>
      <c r="K228" s="46"/>
      <c r="L228" s="46"/>
      <c r="M228" s="46"/>
    </row>
    <row r="229" spans="3:13" ht="11.25">
      <c r="C229" s="46"/>
      <c r="D229" s="46"/>
      <c r="E229" s="46"/>
      <c r="F229" s="46"/>
      <c r="G229" s="46"/>
      <c r="H229" s="46"/>
      <c r="I229" s="46"/>
      <c r="J229" s="46"/>
      <c r="K229" s="46"/>
      <c r="L229" s="46"/>
      <c r="M229" s="46"/>
    </row>
    <row r="230" spans="3:13" ht="11.25">
      <c r="C230" s="46"/>
      <c r="D230" s="46"/>
      <c r="E230" s="46"/>
      <c r="F230" s="46"/>
      <c r="G230" s="46"/>
      <c r="H230" s="46"/>
      <c r="I230" s="46"/>
      <c r="J230" s="46"/>
      <c r="K230" s="46"/>
      <c r="L230" s="46"/>
      <c r="M230" s="46"/>
    </row>
    <row r="231" spans="3:13" ht="11.25">
      <c r="C231" s="46"/>
      <c r="D231" s="46"/>
      <c r="E231" s="46"/>
      <c r="F231" s="46"/>
      <c r="G231" s="46"/>
      <c r="H231" s="46"/>
      <c r="I231" s="46"/>
      <c r="J231" s="46"/>
      <c r="K231" s="46"/>
      <c r="L231" s="46"/>
      <c r="M231" s="46"/>
    </row>
    <row r="232" spans="3:13" ht="11.25">
      <c r="C232" s="46"/>
      <c r="D232" s="46"/>
      <c r="E232" s="46"/>
      <c r="F232" s="46"/>
      <c r="G232" s="46"/>
      <c r="H232" s="46"/>
      <c r="I232" s="46"/>
      <c r="J232" s="46"/>
      <c r="K232" s="46"/>
      <c r="L232" s="46"/>
      <c r="M232" s="46"/>
    </row>
    <row r="233" spans="3:13" ht="11.25">
      <c r="C233" s="46"/>
      <c r="D233" s="46"/>
      <c r="E233" s="46"/>
      <c r="F233" s="46"/>
      <c r="G233" s="46"/>
      <c r="H233" s="46"/>
      <c r="I233" s="46"/>
      <c r="J233" s="46"/>
      <c r="K233" s="46"/>
      <c r="L233" s="46"/>
      <c r="M233" s="46"/>
    </row>
    <row r="234" spans="3:13" ht="11.25">
      <c r="C234" s="46"/>
      <c r="D234" s="46"/>
      <c r="E234" s="46"/>
      <c r="F234" s="46"/>
      <c r="G234" s="46"/>
      <c r="H234" s="46"/>
      <c r="I234" s="46"/>
      <c r="J234" s="46"/>
      <c r="K234" s="46"/>
      <c r="L234" s="46"/>
      <c r="M234" s="46"/>
    </row>
    <row r="235" spans="3:13" ht="11.25">
      <c r="C235" s="46"/>
      <c r="D235" s="46"/>
      <c r="E235" s="46"/>
      <c r="F235" s="46"/>
      <c r="G235" s="46"/>
      <c r="H235" s="46"/>
      <c r="I235" s="46"/>
      <c r="J235" s="46"/>
      <c r="K235" s="46"/>
      <c r="L235" s="46"/>
      <c r="M235" s="46"/>
    </row>
    <row r="236" spans="3:13" ht="11.25">
      <c r="C236" s="46"/>
      <c r="D236" s="46"/>
      <c r="E236" s="46"/>
      <c r="F236" s="46"/>
      <c r="G236" s="46"/>
      <c r="H236" s="46"/>
      <c r="I236" s="46"/>
      <c r="J236" s="46"/>
      <c r="K236" s="46"/>
      <c r="L236" s="46"/>
      <c r="M236" s="46"/>
    </row>
    <row r="237" spans="3:13" ht="11.25">
      <c r="C237" s="46"/>
      <c r="D237" s="46"/>
      <c r="E237" s="46"/>
      <c r="F237" s="46"/>
      <c r="G237" s="46"/>
      <c r="H237" s="46"/>
      <c r="I237" s="46"/>
      <c r="J237" s="46"/>
      <c r="K237" s="46"/>
      <c r="L237" s="46"/>
      <c r="M237" s="46"/>
    </row>
    <row r="238" spans="3:13" ht="11.25">
      <c r="C238" s="46"/>
      <c r="D238" s="46"/>
      <c r="E238" s="46"/>
      <c r="F238" s="46"/>
      <c r="G238" s="46"/>
      <c r="H238" s="46"/>
      <c r="I238" s="46"/>
      <c r="J238" s="46"/>
      <c r="K238" s="46"/>
      <c r="L238" s="46"/>
      <c r="M238" s="46"/>
    </row>
    <row r="239" spans="3:13" ht="11.25">
      <c r="C239" s="46"/>
      <c r="D239" s="46"/>
      <c r="E239" s="46"/>
      <c r="F239" s="46"/>
      <c r="G239" s="46"/>
      <c r="H239" s="46"/>
      <c r="I239" s="46"/>
      <c r="J239" s="46"/>
      <c r="K239" s="46"/>
      <c r="L239" s="46"/>
      <c r="M239" s="46"/>
    </row>
    <row r="240" spans="3:13" ht="11.25">
      <c r="C240" s="46"/>
      <c r="D240" s="46"/>
      <c r="E240" s="46"/>
      <c r="F240" s="46"/>
      <c r="G240" s="46"/>
      <c r="H240" s="46"/>
      <c r="I240" s="46"/>
      <c r="J240" s="46"/>
      <c r="K240" s="46"/>
      <c r="L240" s="46"/>
      <c r="M240" s="46"/>
    </row>
    <row r="241" spans="3:13" ht="11.25">
      <c r="C241" s="46"/>
      <c r="D241" s="46"/>
      <c r="E241" s="46"/>
      <c r="F241" s="46"/>
      <c r="G241" s="46"/>
      <c r="H241" s="46"/>
      <c r="I241" s="46"/>
      <c r="J241" s="46"/>
      <c r="K241" s="46"/>
      <c r="L241" s="46"/>
      <c r="M241" s="46"/>
    </row>
    <row r="242" spans="3:13" ht="11.25">
      <c r="C242" s="46"/>
      <c r="D242" s="46"/>
      <c r="E242" s="46"/>
      <c r="F242" s="46"/>
      <c r="G242" s="46"/>
      <c r="H242" s="46"/>
      <c r="I242" s="46"/>
      <c r="J242" s="46"/>
      <c r="K242" s="46"/>
      <c r="L242" s="46"/>
      <c r="M242" s="46"/>
    </row>
    <row r="243" spans="3:13" ht="11.25">
      <c r="C243" s="46"/>
      <c r="D243" s="46"/>
      <c r="E243" s="46"/>
      <c r="F243" s="46"/>
      <c r="G243" s="46"/>
      <c r="H243" s="46"/>
      <c r="I243" s="46"/>
      <c r="J243" s="46"/>
      <c r="K243" s="46"/>
      <c r="L243" s="46"/>
      <c r="M243" s="46"/>
    </row>
    <row r="244" spans="3:13" ht="11.25">
      <c r="C244" s="46"/>
      <c r="D244" s="46"/>
      <c r="E244" s="46"/>
      <c r="F244" s="46"/>
      <c r="G244" s="46"/>
      <c r="H244" s="46"/>
      <c r="I244" s="46"/>
      <c r="J244" s="46"/>
      <c r="K244" s="46"/>
      <c r="L244" s="46"/>
      <c r="M244" s="46"/>
    </row>
    <row r="245" spans="3:13" ht="11.25">
      <c r="C245" s="46"/>
      <c r="D245" s="46"/>
      <c r="E245" s="46"/>
      <c r="F245" s="46"/>
      <c r="G245" s="46"/>
      <c r="H245" s="46"/>
      <c r="I245" s="46"/>
      <c r="J245" s="46"/>
      <c r="K245" s="46"/>
      <c r="L245" s="46"/>
      <c r="M245" s="46"/>
    </row>
    <row r="246" spans="3:13" ht="11.25">
      <c r="C246" s="46"/>
      <c r="D246" s="46"/>
      <c r="E246" s="46"/>
      <c r="F246" s="46"/>
      <c r="G246" s="46"/>
      <c r="H246" s="46"/>
      <c r="I246" s="46"/>
      <c r="J246" s="46"/>
      <c r="K246" s="46"/>
      <c r="L246" s="46"/>
      <c r="M246" s="46"/>
    </row>
    <row r="247" spans="3:13" ht="11.25">
      <c r="C247" s="46"/>
      <c r="D247" s="46"/>
      <c r="E247" s="46"/>
      <c r="F247" s="46"/>
      <c r="G247" s="46"/>
      <c r="H247" s="46"/>
      <c r="I247" s="46"/>
      <c r="J247" s="46"/>
      <c r="K247" s="46"/>
      <c r="L247" s="46"/>
      <c r="M247" s="46"/>
    </row>
    <row r="248" spans="3:13" ht="11.25">
      <c r="C248" s="46"/>
      <c r="D248" s="46"/>
      <c r="E248" s="46"/>
      <c r="F248" s="46"/>
      <c r="G248" s="46"/>
      <c r="H248" s="46"/>
      <c r="I248" s="46"/>
      <c r="J248" s="46"/>
      <c r="K248" s="46"/>
      <c r="L248" s="46"/>
      <c r="M248" s="46"/>
    </row>
    <row r="249" spans="3:13" ht="11.25">
      <c r="C249" s="46"/>
      <c r="D249" s="46"/>
      <c r="E249" s="46"/>
      <c r="F249" s="46"/>
      <c r="G249" s="46"/>
      <c r="H249" s="46"/>
      <c r="I249" s="46"/>
      <c r="J249" s="46"/>
      <c r="K249" s="46"/>
      <c r="L249" s="46"/>
      <c r="M249" s="46"/>
    </row>
    <row r="250" spans="3:13" ht="11.25">
      <c r="C250" s="46"/>
      <c r="D250" s="46"/>
      <c r="E250" s="46"/>
      <c r="F250" s="46"/>
      <c r="G250" s="46"/>
      <c r="H250" s="46"/>
      <c r="I250" s="46"/>
      <c r="J250" s="46"/>
      <c r="K250" s="46"/>
      <c r="L250" s="46"/>
      <c r="M250" s="46"/>
    </row>
    <row r="251" spans="3:13" ht="11.25">
      <c r="C251" s="46"/>
      <c r="D251" s="46"/>
      <c r="E251" s="46"/>
      <c r="F251" s="46"/>
      <c r="G251" s="46"/>
      <c r="H251" s="46"/>
      <c r="I251" s="46"/>
      <c r="J251" s="46"/>
      <c r="K251" s="46"/>
      <c r="L251" s="46"/>
      <c r="M251" s="46"/>
    </row>
    <row r="252" spans="3:13" ht="11.25">
      <c r="C252" s="46"/>
      <c r="D252" s="46"/>
      <c r="E252" s="46"/>
      <c r="F252" s="46"/>
      <c r="G252" s="46"/>
      <c r="H252" s="46"/>
      <c r="I252" s="46"/>
      <c r="J252" s="46"/>
      <c r="K252" s="46"/>
      <c r="L252" s="46"/>
      <c r="M252" s="46"/>
    </row>
    <row r="253" spans="3:13" ht="11.25">
      <c r="C253" s="46"/>
      <c r="D253" s="46"/>
      <c r="E253" s="46"/>
      <c r="F253" s="46"/>
      <c r="G253" s="46"/>
      <c r="H253" s="46"/>
      <c r="I253" s="46"/>
      <c r="J253" s="46"/>
      <c r="K253" s="46"/>
      <c r="L253" s="46"/>
      <c r="M253" s="46"/>
    </row>
    <row r="254" spans="3:13" ht="11.25">
      <c r="C254" s="46"/>
      <c r="D254" s="46"/>
      <c r="E254" s="46"/>
      <c r="F254" s="46"/>
      <c r="G254" s="46"/>
      <c r="H254" s="46"/>
      <c r="I254" s="46"/>
      <c r="J254" s="46"/>
      <c r="K254" s="46"/>
      <c r="L254" s="46"/>
      <c r="M254" s="46"/>
    </row>
    <row r="255" spans="3:13" ht="11.25">
      <c r="C255" s="46"/>
      <c r="D255" s="46"/>
      <c r="E255" s="46"/>
      <c r="F255" s="46"/>
      <c r="G255" s="46"/>
      <c r="H255" s="46"/>
      <c r="I255" s="46"/>
      <c r="J255" s="46"/>
      <c r="K255" s="46"/>
      <c r="L255" s="46"/>
      <c r="M255" s="46"/>
    </row>
    <row r="256" spans="3:13" ht="11.25">
      <c r="C256" s="46"/>
      <c r="D256" s="46"/>
      <c r="E256" s="46"/>
      <c r="F256" s="46"/>
      <c r="G256" s="46"/>
      <c r="H256" s="46"/>
      <c r="I256" s="46"/>
      <c r="J256" s="46"/>
      <c r="K256" s="46"/>
      <c r="L256" s="46"/>
      <c r="M256" s="46"/>
    </row>
    <row r="257" spans="3:13" ht="11.25">
      <c r="C257" s="46"/>
      <c r="D257" s="46"/>
      <c r="E257" s="46"/>
      <c r="F257" s="46"/>
      <c r="G257" s="46"/>
      <c r="H257" s="46"/>
      <c r="I257" s="46"/>
      <c r="J257" s="46"/>
      <c r="K257" s="46"/>
      <c r="L257" s="46"/>
      <c r="M257" s="46"/>
    </row>
    <row r="258" spans="3:13" ht="11.25">
      <c r="C258" s="46"/>
      <c r="D258" s="46"/>
      <c r="E258" s="46"/>
      <c r="F258" s="46"/>
      <c r="G258" s="46"/>
      <c r="H258" s="46"/>
      <c r="I258" s="46"/>
      <c r="J258" s="46"/>
      <c r="K258" s="46"/>
      <c r="L258" s="46"/>
      <c r="M258" s="46"/>
    </row>
    <row r="259" spans="3:13" ht="11.25">
      <c r="C259" s="46"/>
      <c r="D259" s="46"/>
      <c r="E259" s="46"/>
      <c r="F259" s="46"/>
      <c r="G259" s="46"/>
      <c r="H259" s="46"/>
      <c r="I259" s="46"/>
      <c r="J259" s="46"/>
      <c r="K259" s="46"/>
      <c r="L259" s="46"/>
      <c r="M259" s="46"/>
    </row>
    <row r="260" spans="3:13" ht="11.25">
      <c r="C260" s="46"/>
      <c r="D260" s="46"/>
      <c r="E260" s="46"/>
      <c r="F260" s="46"/>
      <c r="G260" s="46"/>
      <c r="H260" s="46"/>
      <c r="I260" s="46"/>
      <c r="J260" s="46"/>
      <c r="K260" s="46"/>
      <c r="L260" s="46"/>
      <c r="M260" s="46"/>
    </row>
    <row r="261" spans="3:13" ht="11.25">
      <c r="C261" s="46"/>
      <c r="D261" s="46"/>
      <c r="E261" s="46"/>
      <c r="F261" s="46"/>
      <c r="G261" s="46"/>
      <c r="H261" s="46"/>
      <c r="I261" s="46"/>
      <c r="J261" s="46"/>
      <c r="K261" s="46"/>
      <c r="L261" s="46"/>
      <c r="M261" s="46"/>
    </row>
    <row r="262" spans="3:13" ht="11.25">
      <c r="C262" s="46"/>
      <c r="D262" s="46"/>
      <c r="E262" s="46"/>
      <c r="F262" s="46"/>
      <c r="G262" s="46"/>
      <c r="H262" s="46"/>
      <c r="I262" s="46"/>
      <c r="J262" s="46"/>
      <c r="K262" s="46"/>
      <c r="L262" s="46"/>
      <c r="M262" s="46"/>
    </row>
    <row r="263" spans="3:13" ht="11.25">
      <c r="C263" s="46"/>
      <c r="D263" s="46"/>
      <c r="E263" s="46"/>
      <c r="F263" s="46"/>
      <c r="G263" s="46"/>
      <c r="H263" s="46"/>
      <c r="I263" s="46"/>
      <c r="J263" s="46"/>
      <c r="K263" s="46"/>
      <c r="L263" s="46"/>
      <c r="M263" s="46"/>
    </row>
    <row r="264" spans="3:13" ht="11.25">
      <c r="C264" s="46"/>
      <c r="D264" s="46"/>
      <c r="E264" s="46"/>
      <c r="F264" s="46"/>
      <c r="G264" s="46"/>
      <c r="H264" s="46"/>
      <c r="I264" s="46"/>
      <c r="J264" s="46"/>
      <c r="K264" s="46"/>
      <c r="L264" s="46"/>
      <c r="M264" s="46"/>
    </row>
    <row r="265" spans="3:13" ht="11.25">
      <c r="C265" s="46"/>
      <c r="D265" s="46"/>
      <c r="E265" s="46"/>
      <c r="F265" s="46"/>
      <c r="G265" s="46"/>
      <c r="H265" s="46"/>
      <c r="I265" s="46"/>
      <c r="J265" s="46"/>
      <c r="K265" s="46"/>
      <c r="L265" s="46"/>
      <c r="M265" s="46"/>
    </row>
    <row r="266" spans="3:13" ht="11.25">
      <c r="C266" s="46"/>
      <c r="D266" s="46"/>
      <c r="E266" s="46"/>
      <c r="F266" s="46"/>
      <c r="G266" s="46"/>
      <c r="H266" s="46"/>
      <c r="I266" s="46"/>
      <c r="J266" s="46"/>
      <c r="K266" s="46"/>
      <c r="L266" s="46"/>
      <c r="M266" s="46"/>
    </row>
    <row r="267" spans="3:13" ht="11.25">
      <c r="C267" s="46"/>
      <c r="D267" s="46"/>
      <c r="E267" s="46"/>
      <c r="F267" s="46"/>
      <c r="G267" s="46"/>
      <c r="H267" s="46"/>
      <c r="I267" s="46"/>
      <c r="J267" s="46"/>
      <c r="K267" s="46"/>
      <c r="L267" s="46"/>
      <c r="M267" s="46"/>
    </row>
    <row r="268" spans="3:13" ht="11.25">
      <c r="C268" s="46"/>
      <c r="D268" s="46"/>
      <c r="E268" s="46"/>
      <c r="F268" s="46"/>
      <c r="G268" s="46"/>
      <c r="H268" s="46"/>
      <c r="I268" s="46"/>
      <c r="J268" s="46"/>
      <c r="K268" s="46"/>
      <c r="L268" s="46"/>
      <c r="M268" s="46"/>
    </row>
    <row r="269" spans="3:13" ht="11.25">
      <c r="C269" s="46"/>
      <c r="D269" s="46"/>
      <c r="E269" s="46"/>
      <c r="F269" s="46"/>
      <c r="G269" s="46"/>
      <c r="H269" s="46"/>
      <c r="I269" s="46"/>
      <c r="J269" s="46"/>
      <c r="K269" s="46"/>
      <c r="L269" s="46"/>
      <c r="M269" s="46"/>
    </row>
    <row r="270" spans="3:13" ht="11.25">
      <c r="C270" s="46"/>
      <c r="D270" s="46"/>
      <c r="E270" s="46"/>
      <c r="F270" s="46"/>
      <c r="G270" s="46"/>
      <c r="H270" s="46"/>
      <c r="I270" s="46"/>
      <c r="J270" s="46"/>
      <c r="K270" s="46"/>
      <c r="L270" s="46"/>
      <c r="M270" s="46"/>
    </row>
    <row r="271" spans="3:13" ht="11.25">
      <c r="C271" s="46"/>
      <c r="D271" s="46"/>
      <c r="E271" s="46"/>
      <c r="F271" s="46"/>
      <c r="G271" s="46"/>
      <c r="H271" s="46"/>
      <c r="I271" s="46"/>
      <c r="J271" s="46"/>
      <c r="K271" s="46"/>
      <c r="L271" s="46"/>
      <c r="M271" s="46"/>
    </row>
    <row r="272" spans="3:13" ht="11.25">
      <c r="C272" s="46"/>
      <c r="D272" s="46"/>
      <c r="E272" s="46"/>
      <c r="F272" s="46"/>
      <c r="G272" s="46"/>
      <c r="H272" s="46"/>
      <c r="I272" s="46"/>
      <c r="J272" s="46"/>
      <c r="K272" s="46"/>
      <c r="L272" s="46"/>
      <c r="M272" s="46"/>
    </row>
    <row r="273" spans="3:13" ht="11.25">
      <c r="C273" s="46"/>
      <c r="D273" s="46"/>
      <c r="E273" s="46"/>
      <c r="F273" s="46"/>
      <c r="G273" s="46"/>
      <c r="H273" s="46"/>
      <c r="I273" s="46"/>
      <c r="J273" s="46"/>
      <c r="K273" s="46"/>
      <c r="L273" s="46"/>
      <c r="M273" s="46"/>
    </row>
    <row r="274" spans="3:13" ht="11.25">
      <c r="C274" s="46"/>
      <c r="D274" s="46"/>
      <c r="E274" s="46"/>
      <c r="F274" s="46"/>
      <c r="G274" s="46"/>
      <c r="H274" s="46"/>
      <c r="I274" s="46"/>
      <c r="J274" s="46"/>
      <c r="K274" s="46"/>
      <c r="L274" s="46"/>
      <c r="M274" s="46"/>
    </row>
    <row r="275" spans="3:13" ht="11.25">
      <c r="C275" s="46"/>
      <c r="D275" s="46"/>
      <c r="E275" s="46"/>
      <c r="F275" s="46"/>
      <c r="G275" s="46"/>
      <c r="H275" s="46"/>
      <c r="I275" s="46"/>
      <c r="J275" s="46"/>
      <c r="K275" s="46"/>
      <c r="L275" s="46"/>
      <c r="M275" s="46"/>
    </row>
    <row r="276" spans="3:13" ht="11.25">
      <c r="C276" s="46"/>
      <c r="D276" s="46"/>
      <c r="E276" s="46"/>
      <c r="F276" s="46"/>
      <c r="G276" s="46"/>
      <c r="H276" s="46"/>
      <c r="I276" s="46"/>
      <c r="J276" s="46"/>
      <c r="K276" s="46"/>
      <c r="L276" s="46"/>
      <c r="M276" s="46"/>
    </row>
  </sheetData>
  <sheetProtection/>
  <mergeCells count="16">
    <mergeCell ref="A2:T2"/>
    <mergeCell ref="A1:T1"/>
    <mergeCell ref="A4:A5"/>
    <mergeCell ref="C4:H4"/>
    <mergeCell ref="I4:N4"/>
    <mergeCell ref="O4:T4"/>
    <mergeCell ref="C5:D5"/>
    <mergeCell ref="E5:F5"/>
    <mergeCell ref="G5:H5"/>
    <mergeCell ref="S5:T5"/>
    <mergeCell ref="A16:T16"/>
    <mergeCell ref="K5:L5"/>
    <mergeCell ref="M5:N5"/>
    <mergeCell ref="O5:P5"/>
    <mergeCell ref="I5:J5"/>
    <mergeCell ref="Q5:R5"/>
  </mergeCells>
  <printOptions/>
  <pageMargins left="0.787401575" right="0.787401575" top="0.984251969" bottom="0.984251969" header="0.4921259845" footer="0.4921259845"/>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18.8515625" style="11" customWidth="1"/>
    <col min="2" max="2" width="8.421875" style="11" customWidth="1"/>
    <col min="3" max="3" width="2.140625" style="11" customWidth="1"/>
    <col min="4" max="4" width="8.421875" style="11" customWidth="1"/>
    <col min="5" max="5" width="2.140625" style="11" customWidth="1"/>
    <col min="6" max="6" width="8.421875" style="11" customWidth="1"/>
    <col min="7" max="7" width="2.140625" style="11" customWidth="1"/>
    <col min="8" max="8" width="8.421875" style="11" customWidth="1"/>
    <col min="9" max="9" width="2.140625" style="11" customWidth="1"/>
    <col min="10" max="10" width="8.421875" style="11" customWidth="1"/>
    <col min="11" max="11" width="2.140625" style="11" customWidth="1"/>
    <col min="12" max="12" width="8.421875" style="11" customWidth="1"/>
    <col min="13" max="13" width="2.140625" style="11" customWidth="1"/>
    <col min="14" max="14" width="4.57421875" style="11" customWidth="1"/>
    <col min="15" max="16384" width="11.421875" style="11" customWidth="1"/>
  </cols>
  <sheetData>
    <row r="1" spans="1:20" s="28" customFormat="1" ht="11.25">
      <c r="A1" s="45" t="s">
        <v>252</v>
      </c>
      <c r="B1" s="120"/>
      <c r="C1" s="120"/>
      <c r="D1" s="120"/>
      <c r="E1" s="120"/>
      <c r="F1" s="120"/>
      <c r="G1" s="120"/>
      <c r="H1" s="120"/>
      <c r="I1" s="27"/>
      <c r="J1" s="27"/>
      <c r="K1" s="27"/>
      <c r="L1" s="27"/>
      <c r="M1" s="27"/>
      <c r="N1" s="27"/>
      <c r="O1" s="27"/>
      <c r="P1" s="27"/>
      <c r="Q1" s="27"/>
      <c r="R1" s="27"/>
      <c r="S1" s="27"/>
      <c r="T1" s="27"/>
    </row>
    <row r="2" spans="1:20" s="28" customFormat="1" ht="11.25">
      <c r="A2" s="120"/>
      <c r="B2" s="120"/>
      <c r="C2" s="120"/>
      <c r="D2" s="120"/>
      <c r="E2" s="120"/>
      <c r="F2" s="120"/>
      <c r="G2" s="120"/>
      <c r="H2" s="120"/>
      <c r="I2" s="27"/>
      <c r="J2" s="27"/>
      <c r="K2" s="27"/>
      <c r="L2" s="27"/>
      <c r="M2" s="27"/>
      <c r="N2" s="27"/>
      <c r="O2" s="27"/>
      <c r="P2" s="27"/>
      <c r="Q2" s="27"/>
      <c r="R2" s="27"/>
      <c r="S2" s="27"/>
      <c r="T2" s="27"/>
    </row>
    <row r="3" spans="1:20" s="60" customFormat="1" ht="11.25">
      <c r="A3" s="11"/>
      <c r="B3" s="11"/>
      <c r="C3" s="11"/>
      <c r="D3" s="11"/>
      <c r="E3" s="11"/>
      <c r="F3" s="11"/>
      <c r="G3" s="68" t="s">
        <v>270</v>
      </c>
      <c r="H3" s="11"/>
      <c r="I3" s="11"/>
      <c r="J3" s="11"/>
      <c r="L3" s="11"/>
      <c r="M3" s="11"/>
      <c r="N3" s="11"/>
      <c r="O3" s="28"/>
      <c r="P3" s="28"/>
      <c r="Q3" s="28"/>
      <c r="R3" s="28"/>
      <c r="S3" s="28"/>
      <c r="T3" s="68"/>
    </row>
    <row r="4" spans="1:7" ht="11.25">
      <c r="A4" s="601"/>
      <c r="B4" s="588" t="s">
        <v>20</v>
      </c>
      <c r="C4" s="603"/>
      <c r="D4" s="603"/>
      <c r="E4" s="603"/>
      <c r="F4" s="603"/>
      <c r="G4" s="604"/>
    </row>
    <row r="5" spans="1:7" s="28" customFormat="1" ht="11.25">
      <c r="A5" s="602"/>
      <c r="B5" s="580" t="s">
        <v>3</v>
      </c>
      <c r="C5" s="581"/>
      <c r="D5" s="582" t="s">
        <v>4</v>
      </c>
      <c r="E5" s="584"/>
      <c r="F5" s="580" t="s">
        <v>2</v>
      </c>
      <c r="G5" s="581"/>
    </row>
    <row r="6" spans="1:7" s="28" customFormat="1" ht="11.25">
      <c r="A6" s="256" t="s">
        <v>6</v>
      </c>
      <c r="B6" s="281">
        <v>2.5</v>
      </c>
      <c r="C6" s="257"/>
      <c r="D6" s="70">
        <v>2.1</v>
      </c>
      <c r="E6" s="70"/>
      <c r="F6" s="281">
        <v>2.3</v>
      </c>
      <c r="G6" s="262"/>
    </row>
    <row r="7" spans="1:7" s="28" customFormat="1" ht="11.25">
      <c r="A7" s="256" t="s">
        <v>7</v>
      </c>
      <c r="B7" s="281">
        <v>4.2</v>
      </c>
      <c r="C7" s="257"/>
      <c r="D7" s="70">
        <v>3.2</v>
      </c>
      <c r="E7" s="70"/>
      <c r="F7" s="281">
        <v>3.7</v>
      </c>
      <c r="G7" s="262"/>
    </row>
    <row r="8" spans="1:7" s="28" customFormat="1" ht="11.25">
      <c r="A8" s="256" t="s">
        <v>8</v>
      </c>
      <c r="B8" s="281">
        <v>4.2</v>
      </c>
      <c r="C8" s="257"/>
      <c r="D8" s="70">
        <v>3.5</v>
      </c>
      <c r="E8" s="70"/>
      <c r="F8" s="281">
        <v>3.8</v>
      </c>
      <c r="G8" s="262"/>
    </row>
    <row r="9" spans="1:7" s="28" customFormat="1" ht="11.25">
      <c r="A9" s="256" t="s">
        <v>9</v>
      </c>
      <c r="B9" s="281">
        <v>4.1</v>
      </c>
      <c r="C9" s="257"/>
      <c r="D9" s="70">
        <v>3.9</v>
      </c>
      <c r="E9" s="70"/>
      <c r="F9" s="281">
        <v>4</v>
      </c>
      <c r="G9" s="262"/>
    </row>
    <row r="10" spans="1:7" s="28" customFormat="1" ht="11.25">
      <c r="A10" s="256" t="s">
        <v>10</v>
      </c>
      <c r="B10" s="281">
        <v>4.7</v>
      </c>
      <c r="C10" s="257"/>
      <c r="D10" s="70">
        <v>5.1</v>
      </c>
      <c r="E10" s="70"/>
      <c r="F10" s="281">
        <v>4.9</v>
      </c>
      <c r="G10" s="262"/>
    </row>
    <row r="11" spans="1:7" s="28" customFormat="1" ht="11.25">
      <c r="A11" s="256" t="s">
        <v>11</v>
      </c>
      <c r="B11" s="281">
        <v>4.6</v>
      </c>
      <c r="C11" s="257"/>
      <c r="D11" s="70">
        <v>6.8</v>
      </c>
      <c r="E11" s="70"/>
      <c r="F11" s="281">
        <v>6.1</v>
      </c>
      <c r="G11" s="262"/>
    </row>
    <row r="12" spans="1:7" s="28" customFormat="1" ht="11.25">
      <c r="A12" s="256" t="s">
        <v>12</v>
      </c>
      <c r="B12" s="281">
        <v>5.9</v>
      </c>
      <c r="C12" s="257"/>
      <c r="D12" s="70">
        <v>12.5</v>
      </c>
      <c r="E12" s="70"/>
      <c r="F12" s="281">
        <v>10.9</v>
      </c>
      <c r="G12" s="262"/>
    </row>
    <row r="13" spans="1:7" s="28" customFormat="1" ht="22.5">
      <c r="A13" s="308" t="s">
        <v>21</v>
      </c>
      <c r="B13" s="311">
        <v>3.8</v>
      </c>
      <c r="C13" s="312"/>
      <c r="D13" s="309">
        <v>4.1</v>
      </c>
      <c r="E13" s="309"/>
      <c r="F13" s="311">
        <v>4</v>
      </c>
      <c r="G13" s="310"/>
    </row>
    <row r="14" spans="1:7" s="28" customFormat="1" ht="11.25">
      <c r="A14" s="264" t="s">
        <v>22</v>
      </c>
      <c r="B14" s="280">
        <v>4.3</v>
      </c>
      <c r="C14" s="265"/>
      <c r="D14" s="269">
        <v>4.7</v>
      </c>
      <c r="E14" s="269"/>
      <c r="F14" s="280">
        <v>4.5</v>
      </c>
      <c r="G14" s="145"/>
    </row>
    <row r="15" spans="1:8" s="307" customFormat="1" ht="31.5" customHeight="1">
      <c r="A15" s="594" t="s">
        <v>472</v>
      </c>
      <c r="B15" s="594"/>
      <c r="C15" s="594"/>
      <c r="D15" s="594"/>
      <c r="E15" s="594"/>
      <c r="F15" s="594"/>
      <c r="G15" s="594"/>
      <c r="H15" s="306"/>
    </row>
    <row r="16" spans="2:6" ht="11.25">
      <c r="B16" s="46"/>
      <c r="C16" s="46"/>
      <c r="D16" s="46"/>
      <c r="E16" s="46"/>
      <c r="F16" s="46"/>
    </row>
    <row r="17" spans="2:6" ht="11.25">
      <c r="B17" s="46"/>
      <c r="C17" s="46"/>
      <c r="D17" s="46"/>
      <c r="E17" s="46"/>
      <c r="F17" s="46"/>
    </row>
    <row r="18" spans="2:6" ht="11.25">
      <c r="B18" s="46"/>
      <c r="C18" s="46"/>
      <c r="D18" s="46"/>
      <c r="E18" s="46"/>
      <c r="F18" s="46"/>
    </row>
    <row r="19" spans="2:6" ht="11.25">
      <c r="B19" s="46"/>
      <c r="C19" s="46"/>
      <c r="D19" s="46"/>
      <c r="E19" s="46"/>
      <c r="F19" s="46"/>
    </row>
    <row r="20" spans="2:6" ht="11.25">
      <c r="B20" s="46"/>
      <c r="C20" s="46"/>
      <c r="D20" s="46"/>
      <c r="E20" s="46"/>
      <c r="F20" s="46"/>
    </row>
    <row r="21" spans="2:6" ht="11.25">
      <c r="B21" s="46"/>
      <c r="C21" s="46"/>
      <c r="D21" s="46"/>
      <c r="E21" s="46"/>
      <c r="F21" s="46"/>
    </row>
    <row r="22" spans="2:6" ht="11.25">
      <c r="B22" s="46"/>
      <c r="C22" s="46"/>
      <c r="D22" s="46"/>
      <c r="E22" s="46"/>
      <c r="F22" s="46"/>
    </row>
    <row r="23" spans="2:6" ht="11.25">
      <c r="B23" s="46"/>
      <c r="C23" s="46"/>
      <c r="D23" s="46"/>
      <c r="E23" s="46"/>
      <c r="F23" s="46"/>
    </row>
    <row r="24" spans="2:6" ht="11.25">
      <c r="B24" s="46"/>
      <c r="C24" s="46"/>
      <c r="D24" s="46"/>
      <c r="E24" s="46"/>
      <c r="F24" s="46"/>
    </row>
    <row r="25" spans="2:6" ht="11.25">
      <c r="B25" s="46"/>
      <c r="C25" s="46"/>
      <c r="D25" s="46"/>
      <c r="E25" s="46"/>
      <c r="F25" s="46"/>
    </row>
    <row r="26" spans="2:6" ht="11.25">
      <c r="B26" s="46"/>
      <c r="C26" s="46"/>
      <c r="D26" s="46"/>
      <c r="E26" s="46"/>
      <c r="F26" s="46"/>
    </row>
    <row r="27" spans="2:6" ht="11.25">
      <c r="B27" s="46"/>
      <c r="C27" s="46"/>
      <c r="D27" s="46"/>
      <c r="E27" s="46"/>
      <c r="F27" s="46"/>
    </row>
    <row r="28" spans="2:6" ht="11.25">
      <c r="B28" s="46"/>
      <c r="C28" s="46"/>
      <c r="D28" s="46"/>
      <c r="E28" s="46"/>
      <c r="F28" s="46"/>
    </row>
    <row r="29" spans="2:6" ht="11.25">
      <c r="B29" s="46"/>
      <c r="C29" s="46"/>
      <c r="D29" s="46"/>
      <c r="E29" s="46"/>
      <c r="F29" s="46"/>
    </row>
    <row r="30" spans="2:6" ht="11.25">
      <c r="B30" s="46"/>
      <c r="C30" s="46"/>
      <c r="D30" s="46"/>
      <c r="E30" s="46"/>
      <c r="F30" s="46"/>
    </row>
    <row r="31" spans="2:6" ht="11.25">
      <c r="B31" s="46"/>
      <c r="C31" s="46"/>
      <c r="D31" s="46"/>
      <c r="E31" s="46"/>
      <c r="F31" s="46"/>
    </row>
    <row r="32" spans="2:6" ht="11.25">
      <c r="B32" s="46"/>
      <c r="C32" s="46"/>
      <c r="D32" s="46"/>
      <c r="E32" s="46"/>
      <c r="F32" s="46"/>
    </row>
    <row r="33" spans="2:6" ht="11.25">
      <c r="B33" s="46"/>
      <c r="C33" s="46"/>
      <c r="D33" s="46"/>
      <c r="E33" s="46"/>
      <c r="F33" s="46"/>
    </row>
    <row r="34" spans="2:6" ht="11.25">
      <c r="B34" s="46"/>
      <c r="C34" s="46"/>
      <c r="D34" s="46"/>
      <c r="E34" s="46"/>
      <c r="F34" s="46"/>
    </row>
    <row r="35" spans="2:6" ht="11.25">
      <c r="B35" s="46"/>
      <c r="C35" s="46"/>
      <c r="D35" s="46"/>
      <c r="E35" s="46"/>
      <c r="F35" s="46"/>
    </row>
    <row r="36" spans="2:6" ht="11.25">
      <c r="B36" s="46"/>
      <c r="C36" s="46"/>
      <c r="D36" s="46"/>
      <c r="E36" s="46"/>
      <c r="F36" s="46"/>
    </row>
    <row r="37" spans="2:6" ht="11.25">
      <c r="B37" s="46"/>
      <c r="C37" s="46"/>
      <c r="D37" s="46"/>
      <c r="E37" s="46"/>
      <c r="F37" s="46"/>
    </row>
    <row r="38" spans="2:6" ht="11.25">
      <c r="B38" s="46"/>
      <c r="C38" s="46"/>
      <c r="D38" s="46"/>
      <c r="E38" s="46"/>
      <c r="F38" s="46"/>
    </row>
    <row r="39" spans="2:6" ht="11.25">
      <c r="B39" s="46"/>
      <c r="C39" s="46"/>
      <c r="D39" s="46"/>
      <c r="E39" s="46"/>
      <c r="F39" s="46"/>
    </row>
    <row r="40" spans="2:6" ht="11.25">
      <c r="B40" s="46"/>
      <c r="C40" s="46"/>
      <c r="D40" s="46"/>
      <c r="E40" s="46"/>
      <c r="F40" s="46"/>
    </row>
    <row r="41" spans="2:6" ht="11.25">
      <c r="B41" s="46"/>
      <c r="C41" s="46"/>
      <c r="D41" s="46"/>
      <c r="E41" s="46"/>
      <c r="F41" s="46"/>
    </row>
    <row r="42" spans="2:6" ht="11.25">
      <c r="B42" s="46"/>
      <c r="C42" s="46"/>
      <c r="D42" s="46"/>
      <c r="E42" s="46"/>
      <c r="F42" s="46"/>
    </row>
    <row r="43" spans="2:6" ht="11.25">
      <c r="B43" s="46"/>
      <c r="C43" s="46"/>
      <c r="D43" s="46"/>
      <c r="E43" s="46"/>
      <c r="F43" s="46"/>
    </row>
    <row r="44" spans="2:6" ht="11.25">
      <c r="B44" s="46"/>
      <c r="C44" s="46"/>
      <c r="D44" s="46"/>
      <c r="E44" s="46"/>
      <c r="F44" s="46"/>
    </row>
    <row r="45" spans="2:6" ht="11.25">
      <c r="B45" s="46"/>
      <c r="C45" s="46"/>
      <c r="D45" s="46"/>
      <c r="E45" s="46"/>
      <c r="F45" s="46"/>
    </row>
    <row r="46" spans="2:6" ht="11.25">
      <c r="B46" s="46"/>
      <c r="C46" s="46"/>
      <c r="D46" s="46"/>
      <c r="E46" s="46"/>
      <c r="F46" s="46"/>
    </row>
    <row r="47" spans="2:6" ht="11.25">
      <c r="B47" s="46"/>
      <c r="C47" s="46"/>
      <c r="D47" s="46"/>
      <c r="E47" s="46"/>
      <c r="F47" s="46"/>
    </row>
    <row r="48" spans="2:6" ht="11.25">
      <c r="B48" s="46"/>
      <c r="C48" s="46"/>
      <c r="D48" s="46"/>
      <c r="E48" s="46"/>
      <c r="F48" s="46"/>
    </row>
    <row r="49" spans="2:6" ht="11.25">
      <c r="B49" s="46"/>
      <c r="C49" s="46"/>
      <c r="D49" s="46"/>
      <c r="E49" s="46"/>
      <c r="F49" s="46"/>
    </row>
    <row r="50" spans="2:6" ht="11.25">
      <c r="B50" s="46"/>
      <c r="C50" s="46"/>
      <c r="D50" s="46"/>
      <c r="E50" s="46"/>
      <c r="F50" s="46"/>
    </row>
    <row r="51" spans="2:6" ht="11.25">
      <c r="B51" s="46"/>
      <c r="C51" s="46"/>
      <c r="D51" s="46"/>
      <c r="E51" s="46"/>
      <c r="F51" s="46"/>
    </row>
    <row r="52" spans="2:6" ht="11.25">
      <c r="B52" s="46"/>
      <c r="C52" s="46"/>
      <c r="D52" s="46"/>
      <c r="E52" s="46"/>
      <c r="F52" s="46"/>
    </row>
    <row r="53" spans="2:6" ht="11.25">
      <c r="B53" s="46"/>
      <c r="C53" s="46"/>
      <c r="D53" s="46"/>
      <c r="E53" s="46"/>
      <c r="F53" s="46"/>
    </row>
    <row r="54" spans="2:6" ht="11.25">
      <c r="B54" s="46"/>
      <c r="C54" s="46"/>
      <c r="D54" s="46"/>
      <c r="E54" s="46"/>
      <c r="F54" s="46"/>
    </row>
    <row r="55" spans="2:6" ht="11.25">
      <c r="B55" s="46"/>
      <c r="C55" s="46"/>
      <c r="D55" s="46"/>
      <c r="E55" s="46"/>
      <c r="F55" s="46"/>
    </row>
    <row r="56" spans="2:6" ht="11.25">
      <c r="B56" s="46"/>
      <c r="C56" s="46"/>
      <c r="D56" s="46"/>
      <c r="E56" s="46"/>
      <c r="F56" s="46"/>
    </row>
    <row r="57" spans="2:6" ht="11.25">
      <c r="B57" s="46"/>
      <c r="C57" s="46"/>
      <c r="D57" s="46"/>
      <c r="E57" s="46"/>
      <c r="F57" s="46"/>
    </row>
    <row r="58" spans="2:6" ht="11.25">
      <c r="B58" s="46"/>
      <c r="C58" s="46"/>
      <c r="D58" s="46"/>
      <c r="E58" s="46"/>
      <c r="F58" s="46"/>
    </row>
    <row r="59" spans="2:6" ht="11.25">
      <c r="B59" s="46"/>
      <c r="C59" s="46"/>
      <c r="D59" s="46"/>
      <c r="E59" s="46"/>
      <c r="F59" s="46"/>
    </row>
    <row r="60" spans="2:6" ht="11.25">
      <c r="B60" s="46"/>
      <c r="C60" s="46"/>
      <c r="D60" s="46"/>
      <c r="E60" s="46"/>
      <c r="F60" s="46"/>
    </row>
    <row r="61" spans="2:6" ht="11.25">
      <c r="B61" s="46"/>
      <c r="C61" s="46"/>
      <c r="D61" s="46"/>
      <c r="E61" s="46"/>
      <c r="F61" s="46"/>
    </row>
    <row r="62" spans="2:6" ht="11.25">
      <c r="B62" s="46"/>
      <c r="C62" s="46"/>
      <c r="D62" s="46"/>
      <c r="E62" s="46"/>
      <c r="F62" s="46"/>
    </row>
    <row r="63" spans="2:6" ht="11.25">
      <c r="B63" s="46"/>
      <c r="C63" s="46"/>
      <c r="D63" s="46"/>
      <c r="E63" s="46"/>
      <c r="F63" s="46"/>
    </row>
    <row r="64" spans="2:6" ht="11.25">
      <c r="B64" s="46"/>
      <c r="C64" s="46"/>
      <c r="D64" s="46"/>
      <c r="E64" s="46"/>
      <c r="F64" s="46"/>
    </row>
    <row r="65" spans="2:6" ht="11.25">
      <c r="B65" s="46"/>
      <c r="C65" s="46"/>
      <c r="D65" s="46"/>
      <c r="E65" s="46"/>
      <c r="F65" s="46"/>
    </row>
    <row r="66" spans="2:6" ht="11.25">
      <c r="B66" s="46"/>
      <c r="C66" s="46"/>
      <c r="D66" s="46"/>
      <c r="E66" s="46"/>
      <c r="F66" s="46"/>
    </row>
    <row r="67" spans="2:6" ht="11.25">
      <c r="B67" s="46"/>
      <c r="C67" s="46"/>
      <c r="D67" s="46"/>
      <c r="E67" s="46"/>
      <c r="F67" s="46"/>
    </row>
    <row r="68" spans="2:6" ht="11.25">
      <c r="B68" s="46"/>
      <c r="C68" s="46"/>
      <c r="D68" s="46"/>
      <c r="E68" s="46"/>
      <c r="F68" s="46"/>
    </row>
    <row r="69" spans="2:6" ht="11.25">
      <c r="B69" s="46"/>
      <c r="C69" s="46"/>
      <c r="D69" s="46"/>
      <c r="E69" s="46"/>
      <c r="F69" s="46"/>
    </row>
    <row r="70" spans="2:6" ht="11.25">
      <c r="B70" s="46"/>
      <c r="C70" s="46"/>
      <c r="D70" s="46"/>
      <c r="E70" s="46"/>
      <c r="F70" s="46"/>
    </row>
    <row r="71" spans="2:6" ht="11.25">
      <c r="B71" s="46"/>
      <c r="C71" s="46"/>
      <c r="D71" s="46"/>
      <c r="E71" s="46"/>
      <c r="F71" s="46"/>
    </row>
    <row r="72" spans="2:6" ht="11.25">
      <c r="B72" s="46"/>
      <c r="C72" s="46"/>
      <c r="D72" s="46"/>
      <c r="E72" s="46"/>
      <c r="F72" s="46"/>
    </row>
    <row r="73" spans="2:6" ht="11.25">
      <c r="B73" s="46"/>
      <c r="C73" s="46"/>
      <c r="D73" s="46"/>
      <c r="E73" s="46"/>
      <c r="F73" s="46"/>
    </row>
    <row r="74" spans="2:6" ht="11.25">
      <c r="B74" s="46"/>
      <c r="C74" s="46"/>
      <c r="D74" s="46"/>
      <c r="E74" s="46"/>
      <c r="F74" s="46"/>
    </row>
    <row r="75" spans="2:6" ht="11.25">
      <c r="B75" s="46"/>
      <c r="C75" s="46"/>
      <c r="D75" s="46"/>
      <c r="E75" s="46"/>
      <c r="F75" s="46"/>
    </row>
    <row r="76" spans="2:6" ht="11.25">
      <c r="B76" s="46"/>
      <c r="C76" s="46"/>
      <c r="D76" s="46"/>
      <c r="E76" s="46"/>
      <c r="F76" s="46"/>
    </row>
    <row r="77" spans="2:6" ht="11.25">
      <c r="B77" s="46"/>
      <c r="C77" s="46"/>
      <c r="D77" s="46"/>
      <c r="E77" s="46"/>
      <c r="F77" s="46"/>
    </row>
    <row r="78" spans="2:6" ht="11.25">
      <c r="B78" s="46"/>
      <c r="C78" s="46"/>
      <c r="D78" s="46"/>
      <c r="E78" s="46"/>
      <c r="F78" s="46"/>
    </row>
    <row r="79" spans="2:6" ht="11.25">
      <c r="B79" s="46"/>
      <c r="C79" s="46"/>
      <c r="D79" s="46"/>
      <c r="E79" s="46"/>
      <c r="F79" s="46"/>
    </row>
    <row r="80" spans="2:6" ht="11.25">
      <c r="B80" s="46"/>
      <c r="C80" s="46"/>
      <c r="D80" s="46"/>
      <c r="E80" s="46"/>
      <c r="F80" s="46"/>
    </row>
    <row r="81" spans="2:6" ht="11.25">
      <c r="B81" s="46"/>
      <c r="C81" s="46"/>
      <c r="D81" s="46"/>
      <c r="E81" s="46"/>
      <c r="F81" s="46"/>
    </row>
    <row r="82" spans="2:6" ht="11.25">
      <c r="B82" s="46"/>
      <c r="C82" s="46"/>
      <c r="D82" s="46"/>
      <c r="E82" s="46"/>
      <c r="F82" s="46"/>
    </row>
    <row r="83" spans="2:6" ht="11.25">
      <c r="B83" s="46"/>
      <c r="C83" s="46"/>
      <c r="D83" s="46"/>
      <c r="E83" s="46"/>
      <c r="F83" s="46"/>
    </row>
    <row r="84" spans="2:6" ht="11.25">
      <c r="B84" s="46"/>
      <c r="C84" s="46"/>
      <c r="D84" s="46"/>
      <c r="E84" s="46"/>
      <c r="F84" s="46"/>
    </row>
    <row r="85" spans="2:6" ht="11.25">
      <c r="B85" s="46"/>
      <c r="C85" s="46"/>
      <c r="D85" s="46"/>
      <c r="E85" s="46"/>
      <c r="F85" s="46"/>
    </row>
    <row r="86" spans="2:6" ht="11.25">
      <c r="B86" s="46"/>
      <c r="C86" s="46"/>
      <c r="D86" s="46"/>
      <c r="E86" s="46"/>
      <c r="F86" s="46"/>
    </row>
    <row r="87" spans="2:6" ht="11.25">
      <c r="B87" s="46"/>
      <c r="C87" s="46"/>
      <c r="D87" s="46"/>
      <c r="E87" s="46"/>
      <c r="F87" s="46"/>
    </row>
    <row r="88" spans="2:6" ht="11.25">
      <c r="B88" s="46"/>
      <c r="C88" s="46"/>
      <c r="D88" s="46"/>
      <c r="E88" s="46"/>
      <c r="F88" s="46"/>
    </row>
    <row r="89" spans="2:6" ht="11.25">
      <c r="B89" s="46"/>
      <c r="C89" s="46"/>
      <c r="D89" s="46"/>
      <c r="E89" s="46"/>
      <c r="F89" s="46"/>
    </row>
    <row r="90" spans="2:6" ht="11.25">
      <c r="B90" s="46"/>
      <c r="C90" s="46"/>
      <c r="D90" s="46"/>
      <c r="E90" s="46"/>
      <c r="F90" s="46"/>
    </row>
    <row r="91" spans="2:6" ht="11.25">
      <c r="B91" s="46"/>
      <c r="C91" s="46"/>
      <c r="D91" s="46"/>
      <c r="E91" s="46"/>
      <c r="F91" s="46"/>
    </row>
    <row r="92" spans="2:6" ht="11.25">
      <c r="B92" s="46"/>
      <c r="C92" s="46"/>
      <c r="D92" s="46"/>
      <c r="E92" s="46"/>
      <c r="F92" s="46"/>
    </row>
    <row r="93" spans="2:6" ht="11.25">
      <c r="B93" s="46"/>
      <c r="C93" s="46"/>
      <c r="D93" s="46"/>
      <c r="E93" s="46"/>
      <c r="F93" s="46"/>
    </row>
    <row r="94" spans="2:6" ht="11.25">
      <c r="B94" s="46"/>
      <c r="C94" s="46"/>
      <c r="D94" s="46"/>
      <c r="E94" s="46"/>
      <c r="F94" s="46"/>
    </row>
    <row r="95" spans="2:6" ht="11.25">
      <c r="B95" s="46"/>
      <c r="C95" s="46"/>
      <c r="D95" s="46"/>
      <c r="E95" s="46"/>
      <c r="F95" s="46"/>
    </row>
    <row r="96" spans="2:6" ht="11.25">
      <c r="B96" s="46"/>
      <c r="C96" s="46"/>
      <c r="D96" s="46"/>
      <c r="E96" s="46"/>
      <c r="F96" s="46"/>
    </row>
    <row r="97" spans="2:6" ht="11.25">
      <c r="B97" s="46"/>
      <c r="C97" s="46"/>
      <c r="D97" s="46"/>
      <c r="E97" s="46"/>
      <c r="F97" s="46"/>
    </row>
    <row r="98" spans="2:6" ht="11.25">
      <c r="B98" s="46"/>
      <c r="C98" s="46"/>
      <c r="D98" s="46"/>
      <c r="E98" s="46"/>
      <c r="F98" s="46"/>
    </row>
    <row r="99" spans="2:6" ht="11.25">
      <c r="B99" s="46"/>
      <c r="C99" s="46"/>
      <c r="D99" s="46"/>
      <c r="E99" s="46"/>
      <c r="F99" s="46"/>
    </row>
    <row r="100" spans="2:6" ht="11.25">
      <c r="B100" s="46"/>
      <c r="C100" s="46"/>
      <c r="D100" s="46"/>
      <c r="E100" s="46"/>
      <c r="F100" s="46"/>
    </row>
    <row r="101" spans="2:6" ht="11.25">
      <c r="B101" s="46"/>
      <c r="C101" s="46"/>
      <c r="D101" s="46"/>
      <c r="E101" s="46"/>
      <c r="F101" s="46"/>
    </row>
    <row r="102" spans="2:6" ht="11.25">
      <c r="B102" s="46"/>
      <c r="C102" s="46"/>
      <c r="D102" s="46"/>
      <c r="E102" s="46"/>
      <c r="F102" s="46"/>
    </row>
    <row r="103" spans="2:6" ht="11.25">
      <c r="B103" s="46"/>
      <c r="C103" s="46"/>
      <c r="D103" s="46"/>
      <c r="E103" s="46"/>
      <c r="F103" s="46"/>
    </row>
    <row r="104" spans="2:6" ht="11.25">
      <c r="B104" s="46"/>
      <c r="C104" s="46"/>
      <c r="D104" s="46"/>
      <c r="E104" s="46"/>
      <c r="F104" s="46"/>
    </row>
    <row r="105" spans="2:6" ht="11.25">
      <c r="B105" s="46"/>
      <c r="C105" s="46"/>
      <c r="D105" s="46"/>
      <c r="E105" s="46"/>
      <c r="F105" s="46"/>
    </row>
    <row r="106" spans="2:6" ht="11.25">
      <c r="B106" s="46"/>
      <c r="C106" s="46"/>
      <c r="D106" s="46"/>
      <c r="E106" s="46"/>
      <c r="F106" s="46"/>
    </row>
    <row r="107" spans="2:6" ht="11.25">
      <c r="B107" s="46"/>
      <c r="C107" s="46"/>
      <c r="D107" s="46"/>
      <c r="E107" s="46"/>
      <c r="F107" s="46"/>
    </row>
    <row r="108" spans="2:6" ht="11.25">
      <c r="B108" s="46"/>
      <c r="C108" s="46"/>
      <c r="D108" s="46"/>
      <c r="E108" s="46"/>
      <c r="F108" s="46"/>
    </row>
    <row r="109" spans="2:6" ht="11.25">
      <c r="B109" s="46"/>
      <c r="C109" s="46"/>
      <c r="D109" s="46"/>
      <c r="E109" s="46"/>
      <c r="F109" s="46"/>
    </row>
    <row r="110" spans="2:6" ht="11.25">
      <c r="B110" s="46"/>
      <c r="C110" s="46"/>
      <c r="D110" s="46"/>
      <c r="E110" s="46"/>
      <c r="F110" s="46"/>
    </row>
    <row r="111" spans="2:6" ht="11.25">
      <c r="B111" s="46"/>
      <c r="C111" s="46"/>
      <c r="D111" s="46"/>
      <c r="E111" s="46"/>
      <c r="F111" s="46"/>
    </row>
    <row r="112" spans="2:6" ht="11.25">
      <c r="B112" s="46"/>
      <c r="C112" s="46"/>
      <c r="D112" s="46"/>
      <c r="E112" s="46"/>
      <c r="F112" s="46"/>
    </row>
    <row r="113" spans="2:6" ht="11.25">
      <c r="B113" s="46"/>
      <c r="C113" s="46"/>
      <c r="D113" s="46"/>
      <c r="E113" s="46"/>
      <c r="F113" s="46"/>
    </row>
    <row r="114" spans="2:6" ht="11.25">
      <c r="B114" s="46"/>
      <c r="C114" s="46"/>
      <c r="D114" s="46"/>
      <c r="E114" s="46"/>
      <c r="F114" s="46"/>
    </row>
    <row r="115" spans="2:6" ht="11.25">
      <c r="B115" s="46"/>
      <c r="C115" s="46"/>
      <c r="D115" s="46"/>
      <c r="E115" s="46"/>
      <c r="F115" s="46"/>
    </row>
    <row r="116" spans="2:6" ht="11.25">
      <c r="B116" s="46"/>
      <c r="C116" s="46"/>
      <c r="D116" s="46"/>
      <c r="E116" s="46"/>
      <c r="F116" s="46"/>
    </row>
    <row r="117" spans="2:6" ht="11.25">
      <c r="B117" s="46"/>
      <c r="C117" s="46"/>
      <c r="D117" s="46"/>
      <c r="E117" s="46"/>
      <c r="F117" s="46"/>
    </row>
    <row r="118" spans="2:6" ht="11.25">
      <c r="B118" s="46"/>
      <c r="C118" s="46"/>
      <c r="D118" s="46"/>
      <c r="E118" s="46"/>
      <c r="F118" s="46"/>
    </row>
    <row r="119" spans="2:6" ht="11.25">
      <c r="B119" s="46"/>
      <c r="C119" s="46"/>
      <c r="D119" s="46"/>
      <c r="E119" s="46"/>
      <c r="F119" s="46"/>
    </row>
    <row r="120" spans="2:6" ht="11.25">
      <c r="B120" s="46"/>
      <c r="C120" s="46"/>
      <c r="D120" s="46"/>
      <c r="E120" s="46"/>
      <c r="F120" s="46"/>
    </row>
    <row r="121" spans="2:6" ht="11.25">
      <c r="B121" s="46"/>
      <c r="C121" s="46"/>
      <c r="D121" s="46"/>
      <c r="E121" s="46"/>
      <c r="F121" s="46"/>
    </row>
    <row r="122" spans="2:6" ht="11.25">
      <c r="B122" s="46"/>
      <c r="C122" s="46"/>
      <c r="D122" s="46"/>
      <c r="E122" s="46"/>
      <c r="F122" s="46"/>
    </row>
    <row r="123" spans="2:6" ht="11.25">
      <c r="B123" s="46"/>
      <c r="C123" s="46"/>
      <c r="D123" s="46"/>
      <c r="E123" s="46"/>
      <c r="F123" s="46"/>
    </row>
    <row r="124" spans="2:6" ht="11.25">
      <c r="B124" s="46"/>
      <c r="C124" s="46"/>
      <c r="D124" s="46"/>
      <c r="E124" s="46"/>
      <c r="F124" s="46"/>
    </row>
    <row r="125" spans="2:6" ht="11.25">
      <c r="B125" s="46"/>
      <c r="C125" s="46"/>
      <c r="D125" s="46"/>
      <c r="E125" s="46"/>
      <c r="F125" s="46"/>
    </row>
    <row r="126" spans="2:6" ht="11.25">
      <c r="B126" s="46"/>
      <c r="C126" s="46"/>
      <c r="D126" s="46"/>
      <c r="E126" s="46"/>
      <c r="F126" s="46"/>
    </row>
    <row r="127" spans="2:6" ht="11.25">
      <c r="B127" s="46"/>
      <c r="C127" s="46"/>
      <c r="D127" s="46"/>
      <c r="E127" s="46"/>
      <c r="F127" s="46"/>
    </row>
    <row r="128" spans="2:6" ht="11.25">
      <c r="B128" s="46"/>
      <c r="C128" s="46"/>
      <c r="D128" s="46"/>
      <c r="E128" s="46"/>
      <c r="F128" s="46"/>
    </row>
    <row r="129" spans="2:6" ht="11.25">
      <c r="B129" s="46"/>
      <c r="C129" s="46"/>
      <c r="D129" s="46"/>
      <c r="E129" s="46"/>
      <c r="F129" s="46"/>
    </row>
    <row r="130" spans="2:6" ht="11.25">
      <c r="B130" s="46"/>
      <c r="C130" s="46"/>
      <c r="D130" s="46"/>
      <c r="E130" s="46"/>
      <c r="F130" s="46"/>
    </row>
    <row r="131" spans="2:6" ht="11.25">
      <c r="B131" s="46"/>
      <c r="C131" s="46"/>
      <c r="D131" s="46"/>
      <c r="E131" s="46"/>
      <c r="F131" s="46"/>
    </row>
    <row r="132" spans="2:6" ht="11.25">
      <c r="B132" s="46"/>
      <c r="C132" s="46"/>
      <c r="D132" s="46"/>
      <c r="E132" s="46"/>
      <c r="F132" s="46"/>
    </row>
    <row r="133" spans="2:6" ht="11.25">
      <c r="B133" s="46"/>
      <c r="C133" s="46"/>
      <c r="D133" s="46"/>
      <c r="E133" s="46"/>
      <c r="F133" s="46"/>
    </row>
    <row r="134" spans="2:6" ht="11.25">
      <c r="B134" s="46"/>
      <c r="C134" s="46"/>
      <c r="D134" s="46"/>
      <c r="E134" s="46"/>
      <c r="F134" s="46"/>
    </row>
    <row r="135" spans="2:6" ht="11.25">
      <c r="B135" s="46"/>
      <c r="C135" s="46"/>
      <c r="D135" s="46"/>
      <c r="E135" s="46"/>
      <c r="F135" s="46"/>
    </row>
    <row r="136" spans="2:6" ht="11.25">
      <c r="B136" s="46"/>
      <c r="C136" s="46"/>
      <c r="D136" s="46"/>
      <c r="E136" s="46"/>
      <c r="F136" s="46"/>
    </row>
    <row r="137" spans="2:6" ht="11.25">
      <c r="B137" s="46"/>
      <c r="C137" s="46"/>
      <c r="D137" s="46"/>
      <c r="E137" s="46"/>
      <c r="F137" s="46"/>
    </row>
    <row r="138" spans="2:6" ht="11.25">
      <c r="B138" s="46"/>
      <c r="C138" s="46"/>
      <c r="D138" s="46"/>
      <c r="E138" s="46"/>
      <c r="F138" s="46"/>
    </row>
    <row r="139" spans="2:6" ht="11.25">
      <c r="B139" s="46"/>
      <c r="C139" s="46"/>
      <c r="D139" s="46"/>
      <c r="E139" s="46"/>
      <c r="F139" s="46"/>
    </row>
    <row r="140" spans="2:6" ht="11.25">
      <c r="B140" s="46"/>
      <c r="C140" s="46"/>
      <c r="D140" s="46"/>
      <c r="E140" s="46"/>
      <c r="F140" s="46"/>
    </row>
    <row r="141" spans="2:6" ht="11.25">
      <c r="B141" s="46"/>
      <c r="C141" s="46"/>
      <c r="D141" s="46"/>
      <c r="E141" s="46"/>
      <c r="F141" s="46"/>
    </row>
    <row r="142" spans="2:6" ht="11.25">
      <c r="B142" s="46"/>
      <c r="C142" s="46"/>
      <c r="D142" s="46"/>
      <c r="E142" s="46"/>
      <c r="F142" s="46"/>
    </row>
    <row r="143" spans="2:6" ht="11.25">
      <c r="B143" s="46"/>
      <c r="C143" s="46"/>
      <c r="D143" s="46"/>
      <c r="E143" s="46"/>
      <c r="F143" s="46"/>
    </row>
    <row r="144" spans="2:6" ht="11.25">
      <c r="B144" s="46"/>
      <c r="C144" s="46"/>
      <c r="D144" s="46"/>
      <c r="E144" s="46"/>
      <c r="F144" s="46"/>
    </row>
    <row r="145" spans="2:6" ht="11.25">
      <c r="B145" s="46"/>
      <c r="C145" s="46"/>
      <c r="D145" s="46"/>
      <c r="E145" s="46"/>
      <c r="F145" s="46"/>
    </row>
    <row r="146" spans="2:6" ht="11.25">
      <c r="B146" s="46"/>
      <c r="C146" s="46"/>
      <c r="D146" s="46"/>
      <c r="E146" s="46"/>
      <c r="F146" s="46"/>
    </row>
    <row r="147" spans="2:6" ht="11.25">
      <c r="B147" s="46"/>
      <c r="C147" s="46"/>
      <c r="D147" s="46"/>
      <c r="E147" s="46"/>
      <c r="F147" s="46"/>
    </row>
    <row r="148" spans="2:6" ht="11.25">
      <c r="B148" s="46"/>
      <c r="C148" s="46"/>
      <c r="D148" s="46"/>
      <c r="E148" s="46"/>
      <c r="F148" s="46"/>
    </row>
    <row r="149" spans="2:6" ht="11.25">
      <c r="B149" s="46"/>
      <c r="C149" s="46"/>
      <c r="D149" s="46"/>
      <c r="E149" s="46"/>
      <c r="F149" s="46"/>
    </row>
    <row r="150" spans="2:6" ht="11.25">
      <c r="B150" s="46"/>
      <c r="C150" s="46"/>
      <c r="D150" s="46"/>
      <c r="E150" s="46"/>
      <c r="F150" s="46"/>
    </row>
    <row r="151" spans="2:6" ht="11.25">
      <c r="B151" s="46"/>
      <c r="C151" s="46"/>
      <c r="D151" s="46"/>
      <c r="E151" s="46"/>
      <c r="F151" s="46"/>
    </row>
    <row r="152" spans="2:6" ht="11.25">
      <c r="B152" s="46"/>
      <c r="C152" s="46"/>
      <c r="D152" s="46"/>
      <c r="E152" s="46"/>
      <c r="F152" s="46"/>
    </row>
    <row r="153" spans="2:6" ht="11.25">
      <c r="B153" s="46"/>
      <c r="C153" s="46"/>
      <c r="D153" s="46"/>
      <c r="E153" s="46"/>
      <c r="F153" s="46"/>
    </row>
    <row r="154" spans="2:6" ht="11.25">
      <c r="B154" s="46"/>
      <c r="C154" s="46"/>
      <c r="D154" s="46"/>
      <c r="E154" s="46"/>
      <c r="F154" s="46"/>
    </row>
    <row r="155" spans="2:6" ht="11.25">
      <c r="B155" s="46"/>
      <c r="C155" s="46"/>
      <c r="D155" s="46"/>
      <c r="E155" s="46"/>
      <c r="F155" s="46"/>
    </row>
    <row r="156" spans="2:6" ht="11.25">
      <c r="B156" s="46"/>
      <c r="C156" s="46"/>
      <c r="D156" s="46"/>
      <c r="E156" s="46"/>
      <c r="F156" s="46"/>
    </row>
    <row r="157" spans="2:6" ht="11.25">
      <c r="B157" s="46"/>
      <c r="C157" s="46"/>
      <c r="D157" s="46"/>
      <c r="E157" s="46"/>
      <c r="F157" s="46"/>
    </row>
    <row r="158" spans="2:6" ht="11.25">
      <c r="B158" s="46"/>
      <c r="C158" s="46"/>
      <c r="D158" s="46"/>
      <c r="E158" s="46"/>
      <c r="F158" s="46"/>
    </row>
    <row r="159" spans="2:6" ht="11.25">
      <c r="B159" s="46"/>
      <c r="C159" s="46"/>
      <c r="D159" s="46"/>
      <c r="E159" s="46"/>
      <c r="F159" s="46"/>
    </row>
    <row r="160" spans="2:6" ht="11.25">
      <c r="B160" s="46"/>
      <c r="C160" s="46"/>
      <c r="D160" s="46"/>
      <c r="E160" s="46"/>
      <c r="F160" s="46"/>
    </row>
    <row r="161" spans="2:6" ht="11.25">
      <c r="B161" s="46"/>
      <c r="C161" s="46"/>
      <c r="D161" s="46"/>
      <c r="E161" s="46"/>
      <c r="F161" s="46"/>
    </row>
    <row r="162" spans="2:6" ht="11.25">
      <c r="B162" s="46"/>
      <c r="C162" s="46"/>
      <c r="D162" s="46"/>
      <c r="E162" s="46"/>
      <c r="F162" s="46"/>
    </row>
    <row r="163" spans="2:6" ht="11.25">
      <c r="B163" s="46"/>
      <c r="C163" s="46"/>
      <c r="D163" s="46"/>
      <c r="E163" s="46"/>
      <c r="F163" s="46"/>
    </row>
    <row r="164" spans="2:6" ht="11.25">
      <c r="B164" s="46"/>
      <c r="C164" s="46"/>
      <c r="D164" s="46"/>
      <c r="E164" s="46"/>
      <c r="F164" s="46"/>
    </row>
    <row r="165" spans="2:6" ht="11.25">
      <c r="B165" s="46"/>
      <c r="C165" s="46"/>
      <c r="D165" s="46"/>
      <c r="E165" s="46"/>
      <c r="F165" s="46"/>
    </row>
    <row r="166" spans="2:6" ht="11.25">
      <c r="B166" s="46"/>
      <c r="C166" s="46"/>
      <c r="D166" s="46"/>
      <c r="E166" s="46"/>
      <c r="F166" s="46"/>
    </row>
    <row r="167" spans="2:6" ht="11.25">
      <c r="B167" s="46"/>
      <c r="C167" s="46"/>
      <c r="D167" s="46"/>
      <c r="E167" s="46"/>
      <c r="F167" s="46"/>
    </row>
    <row r="168" spans="2:6" ht="11.25">
      <c r="B168" s="46"/>
      <c r="C168" s="46"/>
      <c r="D168" s="46"/>
      <c r="E168" s="46"/>
      <c r="F168" s="46"/>
    </row>
    <row r="169" spans="2:6" ht="11.25">
      <c r="B169" s="46"/>
      <c r="C169" s="46"/>
      <c r="D169" s="46"/>
      <c r="E169" s="46"/>
      <c r="F169" s="46"/>
    </row>
    <row r="170" spans="2:6" ht="11.25">
      <c r="B170" s="46"/>
      <c r="C170" s="46"/>
      <c r="D170" s="46"/>
      <c r="E170" s="46"/>
      <c r="F170" s="46"/>
    </row>
    <row r="171" spans="2:6" ht="11.25">
      <c r="B171" s="46"/>
      <c r="C171" s="46"/>
      <c r="D171" s="46"/>
      <c r="E171" s="46"/>
      <c r="F171" s="46"/>
    </row>
    <row r="172" spans="2:6" ht="11.25">
      <c r="B172" s="46"/>
      <c r="C172" s="46"/>
      <c r="D172" s="46"/>
      <c r="E172" s="46"/>
      <c r="F172" s="46"/>
    </row>
    <row r="173" spans="2:6" ht="11.25">
      <c r="B173" s="46"/>
      <c r="C173" s="46"/>
      <c r="D173" s="46"/>
      <c r="E173" s="46"/>
      <c r="F173" s="46"/>
    </row>
    <row r="174" spans="2:6" ht="11.25">
      <c r="B174" s="46"/>
      <c r="C174" s="46"/>
      <c r="D174" s="46"/>
      <c r="E174" s="46"/>
      <c r="F174" s="46"/>
    </row>
    <row r="175" spans="2:6" ht="11.25">
      <c r="B175" s="46"/>
      <c r="C175" s="46"/>
      <c r="D175" s="46"/>
      <c r="E175" s="46"/>
      <c r="F175" s="46"/>
    </row>
    <row r="176" spans="2:6" ht="11.25">
      <c r="B176" s="46"/>
      <c r="C176" s="46"/>
      <c r="D176" s="46"/>
      <c r="E176" s="46"/>
      <c r="F176" s="46"/>
    </row>
    <row r="177" spans="2:6" ht="11.25">
      <c r="B177" s="46"/>
      <c r="C177" s="46"/>
      <c r="D177" s="46"/>
      <c r="E177" s="46"/>
      <c r="F177" s="46"/>
    </row>
    <row r="178" spans="2:6" ht="11.25">
      <c r="B178" s="46"/>
      <c r="C178" s="46"/>
      <c r="D178" s="46"/>
      <c r="E178" s="46"/>
      <c r="F178" s="46"/>
    </row>
    <row r="179" spans="2:6" ht="11.25">
      <c r="B179" s="46"/>
      <c r="C179" s="46"/>
      <c r="D179" s="46"/>
      <c r="E179" s="46"/>
      <c r="F179" s="46"/>
    </row>
    <row r="180" spans="2:6" ht="11.25">
      <c r="B180" s="46"/>
      <c r="C180" s="46"/>
      <c r="D180" s="46"/>
      <c r="E180" s="46"/>
      <c r="F180" s="46"/>
    </row>
    <row r="181" spans="2:6" ht="11.25">
      <c r="B181" s="46"/>
      <c r="C181" s="46"/>
      <c r="D181" s="46"/>
      <c r="E181" s="46"/>
      <c r="F181" s="46"/>
    </row>
    <row r="182" spans="2:6" ht="11.25">
      <c r="B182" s="46"/>
      <c r="C182" s="46"/>
      <c r="D182" s="46"/>
      <c r="E182" s="46"/>
      <c r="F182" s="46"/>
    </row>
    <row r="183" spans="2:6" ht="11.25">
      <c r="B183" s="46"/>
      <c r="C183" s="46"/>
      <c r="D183" s="46"/>
      <c r="E183" s="46"/>
      <c r="F183" s="46"/>
    </row>
    <row r="184" spans="2:6" ht="11.25">
      <c r="B184" s="46"/>
      <c r="C184" s="46"/>
      <c r="D184" s="46"/>
      <c r="E184" s="46"/>
      <c r="F184" s="46"/>
    </row>
    <row r="185" spans="2:6" ht="11.25">
      <c r="B185" s="46"/>
      <c r="C185" s="46"/>
      <c r="D185" s="46"/>
      <c r="E185" s="46"/>
      <c r="F185" s="46"/>
    </row>
    <row r="186" spans="2:6" ht="11.25">
      <c r="B186" s="46"/>
      <c r="C186" s="46"/>
      <c r="D186" s="46"/>
      <c r="E186" s="46"/>
      <c r="F186" s="46"/>
    </row>
    <row r="187" spans="2:6" ht="11.25">
      <c r="B187" s="46"/>
      <c r="C187" s="46"/>
      <c r="D187" s="46"/>
      <c r="E187" s="46"/>
      <c r="F187" s="46"/>
    </row>
    <row r="188" spans="2:6" ht="11.25">
      <c r="B188" s="46"/>
      <c r="C188" s="46"/>
      <c r="D188" s="46"/>
      <c r="E188" s="46"/>
      <c r="F188" s="46"/>
    </row>
    <row r="189" spans="2:6" ht="11.25">
      <c r="B189" s="46"/>
      <c r="C189" s="46"/>
      <c r="D189" s="46"/>
      <c r="E189" s="46"/>
      <c r="F189" s="46"/>
    </row>
    <row r="190" spans="2:6" ht="11.25">
      <c r="B190" s="46"/>
      <c r="C190" s="46"/>
      <c r="D190" s="46"/>
      <c r="E190" s="46"/>
      <c r="F190" s="46"/>
    </row>
    <row r="191" spans="2:6" ht="11.25">
      <c r="B191" s="46"/>
      <c r="C191" s="46"/>
      <c r="D191" s="46"/>
      <c r="E191" s="46"/>
      <c r="F191" s="46"/>
    </row>
    <row r="192" spans="2:6" ht="11.25">
      <c r="B192" s="46"/>
      <c r="C192" s="46"/>
      <c r="D192" s="46"/>
      <c r="E192" s="46"/>
      <c r="F192" s="46"/>
    </row>
    <row r="193" spans="2:6" ht="11.25">
      <c r="B193" s="46"/>
      <c r="C193" s="46"/>
      <c r="D193" s="46"/>
      <c r="E193" s="46"/>
      <c r="F193" s="46"/>
    </row>
    <row r="194" spans="2:6" ht="11.25">
      <c r="B194" s="46"/>
      <c r="C194" s="46"/>
      <c r="D194" s="46"/>
      <c r="E194" s="46"/>
      <c r="F194" s="46"/>
    </row>
    <row r="195" spans="2:6" ht="11.25">
      <c r="B195" s="46"/>
      <c r="C195" s="46"/>
      <c r="D195" s="46"/>
      <c r="E195" s="46"/>
      <c r="F195" s="46"/>
    </row>
    <row r="196" spans="2:6" ht="11.25">
      <c r="B196" s="46"/>
      <c r="C196" s="46"/>
      <c r="D196" s="46"/>
      <c r="E196" s="46"/>
      <c r="F196" s="46"/>
    </row>
    <row r="197" spans="2:6" ht="11.25">
      <c r="B197" s="46"/>
      <c r="C197" s="46"/>
      <c r="D197" s="46"/>
      <c r="E197" s="46"/>
      <c r="F197" s="46"/>
    </row>
    <row r="198" spans="2:6" ht="11.25">
      <c r="B198" s="46"/>
      <c r="C198" s="46"/>
      <c r="D198" s="46"/>
      <c r="E198" s="46"/>
      <c r="F198" s="46"/>
    </row>
    <row r="199" spans="2:6" ht="11.25">
      <c r="B199" s="46"/>
      <c r="C199" s="46"/>
      <c r="D199" s="46"/>
      <c r="E199" s="46"/>
      <c r="F199" s="46"/>
    </row>
    <row r="200" spans="2:6" ht="11.25">
      <c r="B200" s="46"/>
      <c r="C200" s="46"/>
      <c r="D200" s="46"/>
      <c r="E200" s="46"/>
      <c r="F200" s="46"/>
    </row>
    <row r="201" spans="2:6" ht="11.25">
      <c r="B201" s="46"/>
      <c r="C201" s="46"/>
      <c r="D201" s="46"/>
      <c r="E201" s="46"/>
      <c r="F201" s="46"/>
    </row>
    <row r="202" spans="2:6" ht="11.25">
      <c r="B202" s="46"/>
      <c r="C202" s="46"/>
      <c r="D202" s="46"/>
      <c r="E202" s="46"/>
      <c r="F202" s="46"/>
    </row>
    <row r="203" spans="2:6" ht="11.25">
      <c r="B203" s="46"/>
      <c r="C203" s="46"/>
      <c r="D203" s="46"/>
      <c r="E203" s="46"/>
      <c r="F203" s="46"/>
    </row>
    <row r="204" spans="2:6" ht="11.25">
      <c r="B204" s="46"/>
      <c r="C204" s="46"/>
      <c r="D204" s="46"/>
      <c r="E204" s="46"/>
      <c r="F204" s="46"/>
    </row>
    <row r="205" spans="2:6" ht="11.25">
      <c r="B205" s="46"/>
      <c r="C205" s="46"/>
      <c r="D205" s="46"/>
      <c r="E205" s="46"/>
      <c r="F205" s="46"/>
    </row>
    <row r="206" spans="2:6" ht="11.25">
      <c r="B206" s="46"/>
      <c r="C206" s="46"/>
      <c r="D206" s="46"/>
      <c r="E206" s="46"/>
      <c r="F206" s="46"/>
    </row>
    <row r="207" spans="2:6" ht="11.25">
      <c r="B207" s="46"/>
      <c r="C207" s="46"/>
      <c r="D207" s="46"/>
      <c r="E207" s="46"/>
      <c r="F207" s="46"/>
    </row>
    <row r="208" spans="2:6" ht="11.25">
      <c r="B208" s="46"/>
      <c r="C208" s="46"/>
      <c r="D208" s="46"/>
      <c r="E208" s="46"/>
      <c r="F208" s="46"/>
    </row>
    <row r="209" spans="2:6" ht="11.25">
      <c r="B209" s="46"/>
      <c r="C209" s="46"/>
      <c r="D209" s="46"/>
      <c r="E209" s="46"/>
      <c r="F209" s="46"/>
    </row>
    <row r="210" spans="2:6" ht="11.25">
      <c r="B210" s="46"/>
      <c r="C210" s="46"/>
      <c r="D210" s="46"/>
      <c r="E210" s="46"/>
      <c r="F210" s="46"/>
    </row>
    <row r="211" spans="2:6" ht="11.25">
      <c r="B211" s="46"/>
      <c r="C211" s="46"/>
      <c r="D211" s="46"/>
      <c r="E211" s="46"/>
      <c r="F211" s="46"/>
    </row>
    <row r="212" spans="2:6" ht="11.25">
      <c r="B212" s="46"/>
      <c r="C212" s="46"/>
      <c r="D212" s="46"/>
      <c r="E212" s="46"/>
      <c r="F212" s="46"/>
    </row>
    <row r="213" spans="2:6" ht="11.25">
      <c r="B213" s="46"/>
      <c r="C213" s="46"/>
      <c r="D213" s="46"/>
      <c r="E213" s="46"/>
      <c r="F213" s="46"/>
    </row>
    <row r="214" spans="2:6" ht="11.25">
      <c r="B214" s="46"/>
      <c r="C214" s="46"/>
      <c r="D214" s="46"/>
      <c r="E214" s="46"/>
      <c r="F214" s="46"/>
    </row>
    <row r="215" spans="2:6" ht="11.25">
      <c r="B215" s="46"/>
      <c r="C215" s="46"/>
      <c r="D215" s="46"/>
      <c r="E215" s="46"/>
      <c r="F215" s="46"/>
    </row>
    <row r="216" spans="2:6" ht="11.25">
      <c r="B216" s="46"/>
      <c r="C216" s="46"/>
      <c r="D216" s="46"/>
      <c r="E216" s="46"/>
      <c r="F216" s="46"/>
    </row>
    <row r="217" spans="2:6" ht="11.25">
      <c r="B217" s="46"/>
      <c r="C217" s="46"/>
      <c r="D217" s="46"/>
      <c r="E217" s="46"/>
      <c r="F217" s="46"/>
    </row>
    <row r="218" spans="2:6" ht="11.25">
      <c r="B218" s="46"/>
      <c r="C218" s="46"/>
      <c r="D218" s="46"/>
      <c r="E218" s="46"/>
      <c r="F218" s="46"/>
    </row>
    <row r="219" spans="2:6" ht="11.25">
      <c r="B219" s="46"/>
      <c r="C219" s="46"/>
      <c r="D219" s="46"/>
      <c r="E219" s="46"/>
      <c r="F219" s="46"/>
    </row>
    <row r="220" spans="2:6" ht="11.25">
      <c r="B220" s="46"/>
      <c r="C220" s="46"/>
      <c r="D220" s="46"/>
      <c r="E220" s="46"/>
      <c r="F220" s="46"/>
    </row>
    <row r="221" spans="2:6" ht="11.25">
      <c r="B221" s="46"/>
      <c r="C221" s="46"/>
      <c r="D221" s="46"/>
      <c r="E221" s="46"/>
      <c r="F221" s="46"/>
    </row>
    <row r="222" spans="2:6" ht="11.25">
      <c r="B222" s="46"/>
      <c r="C222" s="46"/>
      <c r="D222" s="46"/>
      <c r="E222" s="46"/>
      <c r="F222" s="46"/>
    </row>
    <row r="223" spans="2:6" ht="11.25">
      <c r="B223" s="46"/>
      <c r="C223" s="46"/>
      <c r="D223" s="46"/>
      <c r="E223" s="46"/>
      <c r="F223" s="46"/>
    </row>
    <row r="224" spans="2:6" ht="11.25">
      <c r="B224" s="46"/>
      <c r="C224" s="46"/>
      <c r="D224" s="46"/>
      <c r="E224" s="46"/>
      <c r="F224" s="46"/>
    </row>
    <row r="225" spans="2:6" ht="11.25">
      <c r="B225" s="46"/>
      <c r="C225" s="46"/>
      <c r="D225" s="46"/>
      <c r="E225" s="46"/>
      <c r="F225" s="46"/>
    </row>
    <row r="226" spans="2:6" ht="11.25">
      <c r="B226" s="46"/>
      <c r="C226" s="46"/>
      <c r="D226" s="46"/>
      <c r="E226" s="46"/>
      <c r="F226" s="46"/>
    </row>
    <row r="227" spans="2:6" ht="11.25">
      <c r="B227" s="46"/>
      <c r="C227" s="46"/>
      <c r="D227" s="46"/>
      <c r="E227" s="46"/>
      <c r="F227" s="46"/>
    </row>
    <row r="228" spans="2:6" ht="11.25">
      <c r="B228" s="46"/>
      <c r="C228" s="46"/>
      <c r="D228" s="46"/>
      <c r="E228" s="46"/>
      <c r="F228" s="46"/>
    </row>
    <row r="229" spans="2:6" ht="11.25">
      <c r="B229" s="46"/>
      <c r="C229" s="46"/>
      <c r="D229" s="46"/>
      <c r="E229" s="46"/>
      <c r="F229" s="46"/>
    </row>
    <row r="230" spans="2:6" ht="11.25">
      <c r="B230" s="46"/>
      <c r="C230" s="46"/>
      <c r="D230" s="46"/>
      <c r="E230" s="46"/>
      <c r="F230" s="46"/>
    </row>
    <row r="231" spans="2:6" ht="11.25">
      <c r="B231" s="46"/>
      <c r="C231" s="46"/>
      <c r="D231" s="46"/>
      <c r="E231" s="46"/>
      <c r="F231" s="46"/>
    </row>
    <row r="232" spans="2:6" ht="11.25">
      <c r="B232" s="46"/>
      <c r="C232" s="46"/>
      <c r="D232" s="46"/>
      <c r="E232" s="46"/>
      <c r="F232" s="46"/>
    </row>
    <row r="233" spans="2:6" ht="11.25">
      <c r="B233" s="46"/>
      <c r="C233" s="46"/>
      <c r="D233" s="46"/>
      <c r="E233" s="46"/>
      <c r="F233" s="46"/>
    </row>
    <row r="234" spans="2:6" ht="11.25">
      <c r="B234" s="46"/>
      <c r="C234" s="46"/>
      <c r="D234" s="46"/>
      <c r="E234" s="46"/>
      <c r="F234" s="46"/>
    </row>
    <row r="235" spans="2:6" ht="11.25">
      <c r="B235" s="46"/>
      <c r="C235" s="46"/>
      <c r="D235" s="46"/>
      <c r="E235" s="46"/>
      <c r="F235" s="46"/>
    </row>
    <row r="236" spans="2:6" ht="11.25">
      <c r="B236" s="46"/>
      <c r="C236" s="46"/>
      <c r="D236" s="46"/>
      <c r="E236" s="46"/>
      <c r="F236" s="46"/>
    </row>
    <row r="237" spans="2:6" ht="11.25">
      <c r="B237" s="46"/>
      <c r="C237" s="46"/>
      <c r="D237" s="46"/>
      <c r="E237" s="46"/>
      <c r="F237" s="46"/>
    </row>
    <row r="238" spans="2:6" ht="11.25">
      <c r="B238" s="46"/>
      <c r="C238" s="46"/>
      <c r="D238" s="46"/>
      <c r="E238" s="46"/>
      <c r="F238" s="46"/>
    </row>
    <row r="239" spans="2:6" ht="11.25">
      <c r="B239" s="46"/>
      <c r="C239" s="46"/>
      <c r="D239" s="46"/>
      <c r="E239" s="46"/>
      <c r="F239" s="46"/>
    </row>
    <row r="240" spans="2:6" ht="11.25">
      <c r="B240" s="46"/>
      <c r="C240" s="46"/>
      <c r="D240" s="46"/>
      <c r="E240" s="46"/>
      <c r="F240" s="46"/>
    </row>
    <row r="241" spans="2:6" ht="11.25">
      <c r="B241" s="46"/>
      <c r="C241" s="46"/>
      <c r="D241" s="46"/>
      <c r="E241" s="46"/>
      <c r="F241" s="46"/>
    </row>
    <row r="242" spans="2:6" ht="11.25">
      <c r="B242" s="46"/>
      <c r="C242" s="46"/>
      <c r="D242" s="46"/>
      <c r="E242" s="46"/>
      <c r="F242" s="46"/>
    </row>
    <row r="243" spans="2:6" ht="11.25">
      <c r="B243" s="46"/>
      <c r="C243" s="46"/>
      <c r="D243" s="46"/>
      <c r="E243" s="46"/>
      <c r="F243" s="46"/>
    </row>
    <row r="244" spans="2:6" ht="11.25">
      <c r="B244" s="46"/>
      <c r="C244" s="46"/>
      <c r="D244" s="46"/>
      <c r="E244" s="46"/>
      <c r="F244" s="46"/>
    </row>
    <row r="245" spans="2:6" ht="11.25">
      <c r="B245" s="46"/>
      <c r="C245" s="46"/>
      <c r="D245" s="46"/>
      <c r="E245" s="46"/>
      <c r="F245" s="46"/>
    </row>
    <row r="246" spans="2:6" ht="11.25">
      <c r="B246" s="46"/>
      <c r="C246" s="46"/>
      <c r="D246" s="46"/>
      <c r="E246" s="46"/>
      <c r="F246" s="46"/>
    </row>
    <row r="247" spans="2:6" ht="11.25">
      <c r="B247" s="46"/>
      <c r="C247" s="46"/>
      <c r="D247" s="46"/>
      <c r="E247" s="46"/>
      <c r="F247" s="46"/>
    </row>
    <row r="248" spans="2:6" ht="11.25">
      <c r="B248" s="46"/>
      <c r="C248" s="46"/>
      <c r="D248" s="46"/>
      <c r="E248" s="46"/>
      <c r="F248" s="46"/>
    </row>
    <row r="249" spans="2:6" ht="11.25">
      <c r="B249" s="46"/>
      <c r="C249" s="46"/>
      <c r="D249" s="46"/>
      <c r="E249" s="46"/>
      <c r="F249" s="46"/>
    </row>
    <row r="250" spans="2:6" ht="11.25">
      <c r="B250" s="46"/>
      <c r="C250" s="46"/>
      <c r="D250" s="46"/>
      <c r="E250" s="46"/>
      <c r="F250" s="46"/>
    </row>
    <row r="251" spans="2:6" ht="11.25">
      <c r="B251" s="46"/>
      <c r="C251" s="46"/>
      <c r="D251" s="46"/>
      <c r="E251" s="46"/>
      <c r="F251" s="46"/>
    </row>
    <row r="252" spans="2:6" ht="11.25">
      <c r="B252" s="46"/>
      <c r="C252" s="46"/>
      <c r="D252" s="46"/>
      <c r="E252" s="46"/>
      <c r="F252" s="46"/>
    </row>
    <row r="253" spans="2:6" ht="11.25">
      <c r="B253" s="46"/>
      <c r="C253" s="46"/>
      <c r="D253" s="46"/>
      <c r="E253" s="46"/>
      <c r="F253" s="46"/>
    </row>
    <row r="254" spans="2:6" ht="11.25">
      <c r="B254" s="46"/>
      <c r="C254" s="46"/>
      <c r="D254" s="46"/>
      <c r="E254" s="46"/>
      <c r="F254" s="46"/>
    </row>
    <row r="255" spans="2:6" ht="11.25">
      <c r="B255" s="46"/>
      <c r="C255" s="46"/>
      <c r="D255" s="46"/>
      <c r="E255" s="46"/>
      <c r="F255" s="46"/>
    </row>
    <row r="256" spans="2:6" ht="11.25">
      <c r="B256" s="46"/>
      <c r="C256" s="46"/>
      <c r="D256" s="46"/>
      <c r="E256" s="46"/>
      <c r="F256" s="46"/>
    </row>
    <row r="257" spans="2:6" ht="11.25">
      <c r="B257" s="46"/>
      <c r="C257" s="46"/>
      <c r="D257" s="46"/>
      <c r="E257" s="46"/>
      <c r="F257" s="46"/>
    </row>
    <row r="258" spans="2:6" ht="11.25">
      <c r="B258" s="46"/>
      <c r="C258" s="46"/>
      <c r="D258" s="46"/>
      <c r="E258" s="46"/>
      <c r="F258" s="46"/>
    </row>
    <row r="259" spans="2:6" ht="11.25">
      <c r="B259" s="46"/>
      <c r="C259" s="46"/>
      <c r="D259" s="46"/>
      <c r="E259" s="46"/>
      <c r="F259" s="46"/>
    </row>
    <row r="260" spans="2:6" ht="11.25">
      <c r="B260" s="46"/>
      <c r="C260" s="46"/>
      <c r="D260" s="46"/>
      <c r="E260" s="46"/>
      <c r="F260" s="46"/>
    </row>
    <row r="261" spans="2:6" ht="11.25">
      <c r="B261" s="46"/>
      <c r="C261" s="46"/>
      <c r="D261" s="46"/>
      <c r="E261" s="46"/>
      <c r="F261" s="46"/>
    </row>
    <row r="262" spans="2:6" ht="11.25">
      <c r="B262" s="46"/>
      <c r="C262" s="46"/>
      <c r="D262" s="46"/>
      <c r="E262" s="46"/>
      <c r="F262" s="46"/>
    </row>
    <row r="263" spans="2:6" ht="11.25">
      <c r="B263" s="46"/>
      <c r="C263" s="46"/>
      <c r="D263" s="46"/>
      <c r="E263" s="46"/>
      <c r="F263" s="46"/>
    </row>
    <row r="264" spans="2:6" ht="11.25">
      <c r="B264" s="46"/>
      <c r="C264" s="46"/>
      <c r="D264" s="46"/>
      <c r="E264" s="46"/>
      <c r="F264" s="46"/>
    </row>
    <row r="265" spans="2:6" ht="11.25">
      <c r="B265" s="46"/>
      <c r="C265" s="46"/>
      <c r="D265" s="46"/>
      <c r="E265" s="46"/>
      <c r="F265" s="46"/>
    </row>
    <row r="266" spans="2:6" ht="11.25">
      <c r="B266" s="46"/>
      <c r="C266" s="46"/>
      <c r="D266" s="46"/>
      <c r="E266" s="46"/>
      <c r="F266" s="46"/>
    </row>
    <row r="267" spans="2:6" ht="11.25">
      <c r="B267" s="46"/>
      <c r="C267" s="46"/>
      <c r="D267" s="46"/>
      <c r="E267" s="46"/>
      <c r="F267" s="46"/>
    </row>
    <row r="268" spans="2:6" ht="11.25">
      <c r="B268" s="46"/>
      <c r="C268" s="46"/>
      <c r="D268" s="46"/>
      <c r="E268" s="46"/>
      <c r="F268" s="46"/>
    </row>
    <row r="269" spans="2:6" ht="11.25">
      <c r="B269" s="46"/>
      <c r="C269" s="46"/>
      <c r="D269" s="46"/>
      <c r="E269" s="46"/>
      <c r="F269" s="46"/>
    </row>
    <row r="270" spans="2:6" ht="11.25">
      <c r="B270" s="46"/>
      <c r="C270" s="46"/>
      <c r="D270" s="46"/>
      <c r="E270" s="46"/>
      <c r="F270" s="46"/>
    </row>
    <row r="271" spans="2:6" ht="11.25">
      <c r="B271" s="46"/>
      <c r="C271" s="46"/>
      <c r="D271" s="46"/>
      <c r="E271" s="46"/>
      <c r="F271" s="46"/>
    </row>
    <row r="272" spans="2:6" ht="11.25">
      <c r="B272" s="46"/>
      <c r="C272" s="46"/>
      <c r="D272" s="46"/>
      <c r="E272" s="46"/>
      <c r="F272" s="46"/>
    </row>
    <row r="273" spans="2:6" ht="11.25">
      <c r="B273" s="46"/>
      <c r="C273" s="46"/>
      <c r="D273" s="46"/>
      <c r="E273" s="46"/>
      <c r="F273" s="46"/>
    </row>
    <row r="274" spans="2:6" ht="11.25">
      <c r="B274" s="46"/>
      <c r="C274" s="46"/>
      <c r="D274" s="46"/>
      <c r="E274" s="46"/>
      <c r="F274" s="46"/>
    </row>
    <row r="275" spans="2:6" ht="11.25">
      <c r="B275" s="46"/>
      <c r="C275" s="46"/>
      <c r="D275" s="46"/>
      <c r="E275" s="46"/>
      <c r="F275" s="46"/>
    </row>
    <row r="276" spans="2:6" ht="11.25">
      <c r="B276" s="46"/>
      <c r="C276" s="46"/>
      <c r="D276" s="46"/>
      <c r="E276" s="46"/>
      <c r="F276" s="46"/>
    </row>
    <row r="277" spans="2:6" ht="11.25">
      <c r="B277" s="46"/>
      <c r="C277" s="46"/>
      <c r="D277" s="46"/>
      <c r="E277" s="46"/>
      <c r="F277" s="46"/>
    </row>
    <row r="278" spans="2:6" ht="11.25">
      <c r="B278" s="46"/>
      <c r="C278" s="46"/>
      <c r="D278" s="46"/>
      <c r="E278" s="46"/>
      <c r="F278" s="46"/>
    </row>
    <row r="279" spans="2:6" ht="11.25">
      <c r="B279" s="46"/>
      <c r="C279" s="46"/>
      <c r="D279" s="46"/>
      <c r="E279" s="46"/>
      <c r="F279" s="46"/>
    </row>
    <row r="280" spans="2:6" ht="11.25">
      <c r="B280" s="46"/>
      <c r="C280" s="46"/>
      <c r="D280" s="46"/>
      <c r="E280" s="46"/>
      <c r="F280" s="46"/>
    </row>
    <row r="281" spans="2:6" ht="11.25">
      <c r="B281" s="46"/>
      <c r="C281" s="46"/>
      <c r="D281" s="46"/>
      <c r="E281" s="46"/>
      <c r="F281" s="46"/>
    </row>
    <row r="282" spans="2:6" ht="11.25">
      <c r="B282" s="46"/>
      <c r="C282" s="46"/>
      <c r="D282" s="46"/>
      <c r="E282" s="46"/>
      <c r="F282" s="46"/>
    </row>
    <row r="283" spans="2:6" ht="11.25">
      <c r="B283" s="46"/>
      <c r="C283" s="46"/>
      <c r="D283" s="46"/>
      <c r="E283" s="46"/>
      <c r="F283" s="46"/>
    </row>
    <row r="284" spans="2:6" ht="11.25">
      <c r="B284" s="46"/>
      <c r="C284" s="46"/>
      <c r="D284" s="46"/>
      <c r="E284" s="46"/>
      <c r="F284" s="46"/>
    </row>
    <row r="285" spans="2:6" ht="11.25">
      <c r="B285" s="46"/>
      <c r="C285" s="46"/>
      <c r="D285" s="46"/>
      <c r="E285" s="46"/>
      <c r="F285" s="46"/>
    </row>
    <row r="286" spans="2:6" ht="11.25">
      <c r="B286" s="46"/>
      <c r="C286" s="46"/>
      <c r="D286" s="46"/>
      <c r="E286" s="46"/>
      <c r="F286" s="46"/>
    </row>
    <row r="287" spans="2:6" ht="11.25">
      <c r="B287" s="46"/>
      <c r="C287" s="46"/>
      <c r="D287" s="46"/>
      <c r="E287" s="46"/>
      <c r="F287" s="46"/>
    </row>
    <row r="288" spans="2:6" ht="11.25">
      <c r="B288" s="46"/>
      <c r="C288" s="46"/>
      <c r="D288" s="46"/>
      <c r="E288" s="46"/>
      <c r="F288" s="46"/>
    </row>
    <row r="289" spans="2:6" ht="11.25">
      <c r="B289" s="46"/>
      <c r="C289" s="46"/>
      <c r="D289" s="46"/>
      <c r="E289" s="46"/>
      <c r="F289" s="46"/>
    </row>
    <row r="290" spans="2:6" ht="11.25">
      <c r="B290" s="46"/>
      <c r="C290" s="46"/>
      <c r="D290" s="46"/>
      <c r="E290" s="46"/>
      <c r="F290" s="46"/>
    </row>
    <row r="291" spans="2:6" ht="11.25">
      <c r="B291" s="46"/>
      <c r="C291" s="46"/>
      <c r="D291" s="46"/>
      <c r="E291" s="46"/>
      <c r="F291" s="46"/>
    </row>
    <row r="292" spans="2:6" ht="11.25">
      <c r="B292" s="46"/>
      <c r="C292" s="46"/>
      <c r="D292" s="46"/>
      <c r="E292" s="46"/>
      <c r="F292" s="46"/>
    </row>
    <row r="293" spans="2:6" ht="11.25">
      <c r="B293" s="46"/>
      <c r="C293" s="46"/>
      <c r="D293" s="46"/>
      <c r="E293" s="46"/>
      <c r="F293" s="46"/>
    </row>
    <row r="294" spans="2:6" ht="11.25">
      <c r="B294" s="46"/>
      <c r="C294" s="46"/>
      <c r="D294" s="46"/>
      <c r="E294" s="46"/>
      <c r="F294" s="46"/>
    </row>
    <row r="295" spans="2:6" ht="11.25">
      <c r="B295" s="46"/>
      <c r="C295" s="46"/>
      <c r="D295" s="46"/>
      <c r="E295" s="46"/>
      <c r="F295" s="46"/>
    </row>
    <row r="296" spans="2:6" ht="11.25">
      <c r="B296" s="46"/>
      <c r="C296" s="46"/>
      <c r="D296" s="46"/>
      <c r="E296" s="46"/>
      <c r="F296" s="46"/>
    </row>
    <row r="297" spans="2:6" ht="11.25">
      <c r="B297" s="46"/>
      <c r="C297" s="46"/>
      <c r="D297" s="46"/>
      <c r="E297" s="46"/>
      <c r="F297" s="46"/>
    </row>
    <row r="298" spans="2:6" ht="11.25">
      <c r="B298" s="46"/>
      <c r="C298" s="46"/>
      <c r="D298" s="46"/>
      <c r="E298" s="46"/>
      <c r="F298" s="46"/>
    </row>
    <row r="299" spans="2:6" ht="11.25">
      <c r="B299" s="46"/>
      <c r="C299" s="46"/>
      <c r="D299" s="46"/>
      <c r="E299" s="46"/>
      <c r="F299" s="46"/>
    </row>
    <row r="300" spans="2:6" ht="11.25">
      <c r="B300" s="46"/>
      <c r="C300" s="46"/>
      <c r="D300" s="46"/>
      <c r="E300" s="46"/>
      <c r="F300" s="46"/>
    </row>
    <row r="301" spans="2:6" ht="11.25">
      <c r="B301" s="46"/>
      <c r="C301" s="46"/>
      <c r="D301" s="46"/>
      <c r="E301" s="46"/>
      <c r="F301" s="46"/>
    </row>
    <row r="302" spans="2:6" ht="11.25">
      <c r="B302" s="46"/>
      <c r="C302" s="46"/>
      <c r="D302" s="46"/>
      <c r="E302" s="46"/>
      <c r="F302" s="46"/>
    </row>
    <row r="303" spans="2:6" ht="11.25">
      <c r="B303" s="46"/>
      <c r="C303" s="46"/>
      <c r="D303" s="46"/>
      <c r="E303" s="46"/>
      <c r="F303" s="46"/>
    </row>
    <row r="304" spans="2:6" ht="11.25">
      <c r="B304" s="46"/>
      <c r="C304" s="46"/>
      <c r="D304" s="46"/>
      <c r="E304" s="46"/>
      <c r="F304" s="46"/>
    </row>
    <row r="305" spans="2:6" ht="11.25">
      <c r="B305" s="46"/>
      <c r="C305" s="46"/>
      <c r="D305" s="46"/>
      <c r="E305" s="46"/>
      <c r="F305" s="46"/>
    </row>
    <row r="306" spans="2:6" ht="11.25">
      <c r="B306" s="46"/>
      <c r="C306" s="46"/>
      <c r="D306" s="46"/>
      <c r="E306" s="46"/>
      <c r="F306" s="46"/>
    </row>
    <row r="307" spans="2:6" ht="11.25">
      <c r="B307" s="46"/>
      <c r="C307" s="46"/>
      <c r="D307" s="46"/>
      <c r="E307" s="46"/>
      <c r="F307" s="46"/>
    </row>
  </sheetData>
  <sheetProtection/>
  <mergeCells count="6">
    <mergeCell ref="A15:G15"/>
    <mergeCell ref="A4:A5"/>
    <mergeCell ref="B4:G4"/>
    <mergeCell ref="B5:C5"/>
    <mergeCell ref="D5:E5"/>
    <mergeCell ref="F5:G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Emploi/Solidarité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DREES</dc:creator>
  <cp:keywords/>
  <dc:description/>
  <cp:lastModifiedBy>BERARD, Arnaud (DREES/EXTERNE/EXTERNES)</cp:lastModifiedBy>
  <cp:lastPrinted>2008-01-24T17:08:20Z</cp:lastPrinted>
  <dcterms:created xsi:type="dcterms:W3CDTF">2003-07-23T07:30:33Z</dcterms:created>
  <dcterms:modified xsi:type="dcterms:W3CDTF">2020-10-12T10:05:52Z</dcterms:modified>
  <cp:category/>
  <cp:version/>
  <cp:contentType/>
  <cp:contentStatus/>
</cp:coreProperties>
</file>