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7545" windowHeight="5055" activeTab="4"/>
  </bookViews>
  <sheets>
    <sheet name="Tab01" sheetId="1" r:id="rId1"/>
    <sheet name="Tab02" sheetId="2" r:id="rId2"/>
    <sheet name="Tab03" sheetId="3" r:id="rId3"/>
    <sheet name="Graph01" sheetId="4" r:id="rId4"/>
    <sheet name="Carte" sheetId="5" r:id="rId5"/>
  </sheets>
  <externalReferences>
    <externalReference r:id="rId8"/>
  </externalReferences>
  <definedNames>
    <definedName name="_xlnm.Print_Area" localSheetId="3">'Graph01'!$B$14:$L$38</definedName>
    <definedName name="_xlnm.Print_Area" localSheetId="0">'Tab01'!$B$2:$I$26</definedName>
    <definedName name="_xlnm.Print_Area" localSheetId="1">'Tab02'!$B$2:$I$54</definedName>
    <definedName name="_xlnm.Print_Area" localSheetId="2">'Tab03'!$B$2:$H$10</definedName>
  </definedNames>
  <calcPr fullCalcOnLoad="1"/>
</workbook>
</file>

<file path=xl/comments4.xml><?xml version="1.0" encoding="utf-8"?>
<comments xmlns="http://schemas.openxmlformats.org/spreadsheetml/2006/main">
  <authors>
    <author>Amar Elise</author>
  </authors>
  <commentList>
    <comment ref="R25" authorId="0">
      <text>
        <r>
          <rPr>
            <b/>
            <sz val="8"/>
            <rFont val="Tahoma"/>
            <family val="2"/>
          </rPr>
          <t>Amar Elise:</t>
        </r>
        <r>
          <rPr>
            <sz val="8"/>
            <rFont val="Tahoma"/>
            <family val="2"/>
          </rPr>
          <t xml:space="preserve">
RMItot renseigné que pour les DOM -&gt; inutile pour L'ER
</t>
        </r>
      </text>
    </comment>
  </commentList>
</comments>
</file>

<file path=xl/sharedStrings.xml><?xml version="1.0" encoding="utf-8"?>
<sst xmlns="http://schemas.openxmlformats.org/spreadsheetml/2006/main" count="144" uniqueCount="93">
  <si>
    <t>Aide sociale aux personnes âgées</t>
  </si>
  <si>
    <t>Aide sociale aux personnes handicapées</t>
  </si>
  <si>
    <t>Aide sociale à l'enfance</t>
  </si>
  <si>
    <t>dépenses nettes total</t>
  </si>
  <si>
    <t>dont, enfants accueillis à l'ASE</t>
  </si>
  <si>
    <t>dont, actions éducatives</t>
  </si>
  <si>
    <t>-</t>
  </si>
  <si>
    <t>dont, aide à l'accueil (ASH, Accueil familial)</t>
  </si>
  <si>
    <t>2009</t>
  </si>
  <si>
    <t xml:space="preserve">2010 </t>
  </si>
  <si>
    <t>Dépenses nettes aux personnes âgées</t>
  </si>
  <si>
    <t>Dépenses nettes d'aide sociale à l'enfance</t>
  </si>
  <si>
    <t>Dépenses nettes aux personnes handicapées</t>
  </si>
  <si>
    <t>Dépenses en millions d'euros courants, évolutions en euros constants</t>
  </si>
  <si>
    <t>dont, dépenses d'allocation</t>
  </si>
  <si>
    <t>2012</t>
  </si>
  <si>
    <t>Dépenses totales (y compris frais de personnels, services communs et autres frais d'intervention sociale)</t>
  </si>
  <si>
    <t>En millions d'euros courants</t>
  </si>
  <si>
    <t>APA</t>
  </si>
  <si>
    <t>ACTP, 60 ans ou plus</t>
  </si>
  <si>
    <t>PCH, 60 ans ou plus</t>
  </si>
  <si>
    <t>ACTP, moins de 60 ans</t>
  </si>
  <si>
    <t>PCH, moins de 60 ans</t>
  </si>
  <si>
    <t>Total personnes âgées</t>
  </si>
  <si>
    <t>Total personnes handicapées</t>
  </si>
  <si>
    <t>Département</t>
  </si>
  <si>
    <t>Taux d'évolution des dépenses brutes, en euros constants</t>
  </si>
  <si>
    <t>01</t>
  </si>
  <si>
    <t>02</t>
  </si>
  <si>
    <t>03</t>
  </si>
  <si>
    <t>04</t>
  </si>
  <si>
    <t>05</t>
  </si>
  <si>
    <t>06</t>
  </si>
  <si>
    <t>07</t>
  </si>
  <si>
    <t>08</t>
  </si>
  <si>
    <t>09</t>
  </si>
  <si>
    <t>2A</t>
  </si>
  <si>
    <t>2B</t>
  </si>
  <si>
    <t>2013 (p)</t>
  </si>
  <si>
    <t>Dépenses d'allocation</t>
  </si>
  <si>
    <t>Dépenses d'insertion</t>
  </si>
  <si>
    <t>Total des quatre postes**</t>
  </si>
  <si>
    <t xml:space="preserve">Évolution 2012-2013 </t>
  </si>
  <si>
    <t>Évolution 2009-2013</t>
  </si>
  <si>
    <t>Aide sociale à l'enfance (ASE)</t>
  </si>
  <si>
    <t>Dépenses nettes d'insertion du RMI jusqu'en 2008 et du RMI et RSA depuis 2009</t>
  </si>
  <si>
    <t xml:space="preserve">Évolution 2009-2013 </t>
  </si>
  <si>
    <t>Dépenses totales d'allocation et d'insertion liées au revenu minimum d'insertion (RMI) et au revenu de solidarité active (RSA) *</t>
  </si>
  <si>
    <t>dont, aide à domicile (APA, ACTP et PCH des 60 ans ou +, aides ménagères)</t>
  </si>
  <si>
    <t>dont, aide à l'accueil (ASH, APA, Accueil familial)</t>
  </si>
  <si>
    <r>
      <t>Dépenses totales d'allocation et d'insertion liées au revenu minimum d'insertion (RMI) et au revenu de solidarité active (RSA)</t>
    </r>
    <r>
      <rPr>
        <b/>
        <vertAlign val="superscript"/>
        <sz val="8"/>
        <rFont val="Arial Narrow"/>
        <family val="2"/>
      </rPr>
      <t>(2)</t>
    </r>
  </si>
  <si>
    <r>
      <t xml:space="preserve">Total allocataires </t>
    </r>
    <r>
      <rPr>
        <b/>
        <vertAlign val="superscript"/>
        <sz val="8"/>
        <rFont val="Arial Narrow"/>
        <family val="2"/>
      </rPr>
      <t>(1)</t>
    </r>
    <r>
      <rPr>
        <b/>
        <sz val="8"/>
        <rFont val="Arial Narrow"/>
        <family val="2"/>
      </rPr>
      <t xml:space="preserve"> - sans double compte </t>
    </r>
    <r>
      <rPr>
        <b/>
        <vertAlign val="superscript"/>
        <sz val="8"/>
        <rFont val="Arial Narrow"/>
        <family val="2"/>
      </rPr>
      <t>(2)</t>
    </r>
    <r>
      <rPr>
        <b/>
        <sz val="8"/>
        <rFont val="Arial Narrow"/>
        <family val="2"/>
      </rPr>
      <t xml:space="preserve"> (a)</t>
    </r>
  </si>
  <si>
    <t>Tableau 3.
Évolution des dépenses brutes  d'APA, d'ACTP et de PCH</t>
  </si>
  <si>
    <t>Évolution 2012-2013
en euros constants (en %)</t>
  </si>
  <si>
    <t>Allocation RMI jusqu'en 2008 et RMI
et RSA depuis 2009</t>
  </si>
  <si>
    <t>Dépenses brutes</t>
  </si>
  <si>
    <t>Dépenses nettes</t>
  </si>
  <si>
    <r>
      <t xml:space="preserve">(p) : données provisoires.
* Dépenses d’allocation et d’insertion liées au RMI, aux contrats d’insertion-revenu minimum d’activité (CI-RMA), aux contrats d’avenir, au RSA expérimental et au RSA « socle »
et « socle majoré » à partir de 2009, ainsi qu’aux contrats uniques d’insertion à partir de 2010.
** Hors services communs et autres interventions sociales. Hors frais de personnel, à l’exception de ceux liés au RMI et au RSA quand ils sont identifiés.
</t>
    </r>
    <r>
      <rPr>
        <b/>
        <sz val="8"/>
        <rFont val="Arial Narrow"/>
        <family val="2"/>
      </rPr>
      <t>Note •</t>
    </r>
    <r>
      <rPr>
        <sz val="8"/>
        <rFont val="Arial Narrow"/>
        <family val="2"/>
      </rPr>
      <t xml:space="preserve"> Les dépenses d’allocation compensatrice pour tierce personnes (ACTP) et de prestation de compensation du handicap (PCH) pour les personnes de 60 ans ou plus
sont intégrées aux dépenses à destination des personnes âgées.
</t>
    </r>
    <r>
      <rPr>
        <b/>
        <sz val="8"/>
        <rFont val="Arial Narrow"/>
        <family val="2"/>
      </rPr>
      <t>Champ •</t>
    </r>
    <r>
      <rPr>
        <sz val="8"/>
        <rFont val="Arial Narrow"/>
        <family val="2"/>
      </rPr>
      <t xml:space="preserve"> France métropolitaine.
</t>
    </r>
    <r>
      <rPr>
        <b/>
        <sz val="8"/>
        <rFont val="Arial Narrow"/>
        <family val="2"/>
      </rPr>
      <t>Sources •</t>
    </r>
    <r>
      <rPr>
        <sz val="8"/>
        <rFont val="Arial Narrow"/>
        <family val="2"/>
      </rPr>
      <t xml:space="preserve"> DREES, enquêtes Aide sociale.</t>
    </r>
  </si>
  <si>
    <t>Tableau 1.
Évolution des dépenses par catégorie d’aide sociale</t>
  </si>
  <si>
    <t>Tableau 2.
Évolution des nombres de bénéficiaires et des dépenses brutes d’aide sociale selon le type d’aide</t>
  </si>
  <si>
    <t>Dépenses en millions d’euros courants, évolutions des dépenses en euros constants</t>
  </si>
  <si>
    <r>
      <t xml:space="preserve">APA : allocation personnalisée d’autonomie ; ACTP : allocation compensatrice pour tierce personnes ; PCH : prestation de compensation du handicap ;  ASH : aide sociale à l’hébergement ; CI-RMA : contrat
d’insertion-revenu minimum d’activité ; CUI : contrat unique d’insertion.
(p) : données provisoires.
(1) Les nombres d’allocataires et de bénéficiaires sont estimés par la moyenne entre le nombre observé au 31 décembre N-1 et celui de l’année N. Le nombre de bénéficiaires désigne un nombre d’aides
et non d’individus (voir encadré 3).
(2) Le nombre d’allocataires de CI-RMA et de contrats d’avenir payés au titre du RMI ou du RSA ainsi que le nombre de contrats uniques d’insertion sont inclus dans les bénéficiaires du RMI, du RSA « socle »
ou du RSA « majoré ». Ainsi, le total sans double compte n’est pas la somme des lignes (b) à (g).
(3) Certains départements n’ont pas comptabilisé les dépenses liées au CI-RMA et aux contrats d’avenir dans les rubriques prévues par la nomenclature comptable. Il est possible que ces dépenses soient
comptabilisées avec les dépenses de RMI ou de RSA.
</t>
    </r>
    <r>
      <rPr>
        <b/>
        <sz val="10.5"/>
        <rFont val="Arial Narrow"/>
        <family val="2"/>
      </rPr>
      <t>Note •</t>
    </r>
    <r>
      <rPr>
        <sz val="10.5"/>
        <rFont val="Arial Narrow"/>
        <family val="2"/>
      </rPr>
      <t xml:space="preserve"> Les dépenses d’ACTP et de PCH pour les personnes de 60 ans ou plus sont intégrées aux dépenses à destination des personnes âgées.
</t>
    </r>
    <r>
      <rPr>
        <b/>
        <sz val="10.5"/>
        <rFont val="Arial Narrow"/>
        <family val="2"/>
      </rPr>
      <t>Champ •</t>
    </r>
    <r>
      <rPr>
        <sz val="10.5"/>
        <rFont val="Arial Narrow"/>
        <family val="2"/>
      </rPr>
      <t xml:space="preserve"> France métropolitaine, hors services communs et autres interventions sociales. Hors frais de personnel à l’exception de ceux liés au RMI et au RSA quand ils sont identifiés.
</t>
    </r>
    <r>
      <rPr>
        <b/>
        <sz val="10.5"/>
        <rFont val="Arial Narrow"/>
        <family val="2"/>
      </rPr>
      <t>Sources •</t>
    </r>
    <r>
      <rPr>
        <sz val="10.5"/>
        <rFont val="Arial Narrow"/>
        <family val="2"/>
      </rPr>
      <t xml:space="preserve"> DREES, enquêtes Aide sociale. CNAF, MSA pour les allocataires du RMI, du RSA « socle », « socle majoré » et du RSA expérimental. DARES pour les bénéficiaires des contrats uniques d’insertion, des CI-RMA, et des contrats d’avenir.</t>
    </r>
  </si>
  <si>
    <t>Total bénéficiaires (1)</t>
  </si>
  <si>
    <t>Total dépenses brutes</t>
  </si>
  <si>
    <t xml:space="preserve">        dont dépenses de RSA expérimental</t>
  </si>
  <si>
    <t xml:space="preserve">        dont dépenses d'allocation du RMI et du RSA </t>
  </si>
  <si>
    <t xml:space="preserve">        dont dépenses d'insertion du RMI</t>
  </si>
  <si>
    <r>
      <t xml:space="preserve">        dont dépenses de CI-RMA </t>
    </r>
    <r>
      <rPr>
        <vertAlign val="superscript"/>
        <sz val="8"/>
        <rFont val="Arial Narrow"/>
        <family val="2"/>
      </rPr>
      <t>(3)</t>
    </r>
  </si>
  <si>
    <r>
      <t xml:space="preserve">        dont dépenses liées aux contrats d'avenir </t>
    </r>
    <r>
      <rPr>
        <vertAlign val="superscript"/>
        <sz val="8"/>
        <rFont val="Arial Narrow"/>
        <family val="2"/>
      </rPr>
      <t>(3)</t>
    </r>
  </si>
  <si>
    <t xml:space="preserve">        dont dépenses d'insertion du RSA - hors CUI</t>
  </si>
  <si>
    <t xml:space="preserve">        dont dépenses de contrats uniques d'insertion (CUI)</t>
  </si>
  <si>
    <t xml:space="preserve">   dont placements en établissement</t>
  </si>
  <si>
    <t xml:space="preserve">   dont placements en famille d'accueil</t>
  </si>
  <si>
    <t>Actions éducatives</t>
  </si>
  <si>
    <t>Enfants accueillis à l'ASE</t>
  </si>
  <si>
    <t xml:space="preserve">     RMI (b)</t>
  </si>
  <si>
    <t xml:space="preserve">     RSA expérimental (c)</t>
  </si>
  <si>
    <t xml:space="preserve">     CI-RMA, au titre du RMI ou du RSA (d)</t>
  </si>
  <si>
    <t xml:space="preserve">     Contrats d'avenir, au titre du RMI ou du RSA (e)</t>
  </si>
  <si>
    <t xml:space="preserve">     RSA "socle" et "socle majoré" (f)</t>
  </si>
  <si>
    <t xml:space="preserve">     Contrats uniques d'insertion, au titre du RSA (g)</t>
  </si>
  <si>
    <t>Aide à l'accueil (ASH, Accueil familial)</t>
  </si>
  <si>
    <t>dont enfants placés en établissement - hors placements directs</t>
  </si>
  <si>
    <t>dont enfants placés en famille d'accueil - hors placements directs</t>
  </si>
  <si>
    <t>Aide à domicile (ACTP et PCH des moins de 60 ans, aides ménagères)</t>
  </si>
  <si>
    <t>dont, aide à domicile (ACTP et PCH des moins de 60 ans, aides ménagères)</t>
  </si>
  <si>
    <t>Aide à domicile (APA, ACTP et PCH des 60 ans ou +, aides ménagères)</t>
  </si>
  <si>
    <t>Aide à l'accueil (ASH, APA, Accueil familial)</t>
  </si>
  <si>
    <r>
      <t xml:space="preserve">(p) : données provisoires.
APA : allocation personnalisée d’autonomie ; ACTP : allocation compensatrice pour tierce personne ; PCH : prestation de compensation du handicap.
</t>
    </r>
    <r>
      <rPr>
        <b/>
        <sz val="8"/>
        <rFont val="Arial Narrow"/>
        <family val="2"/>
      </rPr>
      <t>Champ •</t>
    </r>
    <r>
      <rPr>
        <sz val="8"/>
        <rFont val="Arial Narrow"/>
        <family val="2"/>
      </rPr>
      <t xml:space="preserve"> France métropolitaine.
</t>
    </r>
    <r>
      <rPr>
        <b/>
        <sz val="8"/>
        <rFont val="Arial Narrow"/>
        <family val="2"/>
      </rPr>
      <t>Sources •</t>
    </r>
    <r>
      <rPr>
        <sz val="8"/>
        <rFont val="Arial Narrow"/>
        <family val="2"/>
      </rPr>
      <t xml:space="preserve"> DREES, enquêtes Aide sociale.</t>
    </r>
  </si>
  <si>
    <t>Graphique 1.
Évolution des dépenses nettes d’aide sociale*</t>
  </si>
  <si>
    <r>
      <t xml:space="preserve">RMI : revenu minimum d’insertion ; RSA : revenu de solidarité active.
(p) : données provisoires.
* Hors frais de personnel, services communs et autres interventions sociales.
</t>
    </r>
    <r>
      <rPr>
        <b/>
        <sz val="8"/>
        <rFont val="Arial Narrow"/>
        <family val="2"/>
      </rPr>
      <t>Note •</t>
    </r>
    <r>
      <rPr>
        <sz val="8"/>
        <rFont val="Arial Narrow"/>
        <family val="2"/>
      </rPr>
      <t xml:space="preserve"> Les dépenses d’allocation compensatrice pour tierce personne (ACTP) et de prestation de compensation du handicap (PCH) pour les personnes de 60 ans ou plus sont intégrées aux dépenses en direction des personnes âgées.
</t>
    </r>
    <r>
      <rPr>
        <b/>
        <sz val="8"/>
        <rFont val="Arial Narrow"/>
        <family val="2"/>
      </rPr>
      <t>Champ •</t>
    </r>
    <r>
      <rPr>
        <sz val="8"/>
        <rFont val="Arial Narrow"/>
        <family val="2"/>
      </rPr>
      <t xml:space="preserve"> France métropolitaine.
</t>
    </r>
    <r>
      <rPr>
        <b/>
        <sz val="8"/>
        <rFont val="Arial Narrow"/>
        <family val="2"/>
      </rPr>
      <t>Sources •</t>
    </r>
    <r>
      <rPr>
        <sz val="8"/>
        <rFont val="Arial Narrow"/>
        <family val="2"/>
      </rPr>
      <t xml:space="preserve"> DREES, enquêtes Aide sociale.</t>
    </r>
  </si>
  <si>
    <t>Carte.
Évolution annuelle moyenne de la dépense totale brute
d’aide sociale par habitant entre 2009 et 2013</t>
  </si>
  <si>
    <r>
      <rPr>
        <b/>
        <sz val="8"/>
        <rFont val="Arial Narrow"/>
        <family val="2"/>
      </rPr>
      <t>Lecture •</t>
    </r>
    <r>
      <rPr>
        <sz val="8"/>
        <rFont val="Arial Narrow"/>
        <family val="2"/>
      </rPr>
      <t xml:space="preserve"> Les départements ont été classés selon l’évolution annuelle moyenne
de leur dépense totale brute d’aide sociale entre 2009 et 2013 (en euros constants),
selon la méthode de Jenks. À titre d’exemple, ce taux d’évolution est compris
entre 0,9 % et 2 % à Paris.
</t>
    </r>
    <r>
      <rPr>
        <b/>
        <sz val="8"/>
        <rFont val="Arial Narrow"/>
        <family val="2"/>
      </rPr>
      <t>Note •</t>
    </r>
    <r>
      <rPr>
        <sz val="8"/>
        <rFont val="Arial Narrow"/>
        <family val="2"/>
      </rPr>
      <t xml:space="preserve"> Les départements n’ayant pas encore répondu à l’enquête ont fait l’objet
d’estimations dans le reste de l’étude.
</t>
    </r>
    <r>
      <rPr>
        <b/>
        <sz val="8"/>
        <rFont val="Arial Narrow"/>
        <family val="2"/>
      </rPr>
      <t>Champ •</t>
    </r>
    <r>
      <rPr>
        <sz val="8"/>
        <rFont val="Arial Narrow"/>
        <family val="2"/>
      </rPr>
      <t xml:space="preserve"> France métropolitaine.
</t>
    </r>
    <r>
      <rPr>
        <b/>
        <sz val="8"/>
        <rFont val="Arial Narrow"/>
        <family val="2"/>
      </rPr>
      <t>Sources •</t>
    </r>
    <r>
      <rPr>
        <sz val="8"/>
        <rFont val="Arial Narrow"/>
        <family val="2"/>
      </rPr>
      <t xml:space="preserve"> DREES, enquêtes Aide sociale.</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</si>
</sst>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_-* #,##0.00\ [$€]_-;\-* #,##0.00\ [$€]_-;_-* &quot;-&quot;??\ [$€]_-;_-@_-"/>
    <numFmt numFmtId="167" formatCode="_-* #,##0\ _€_-;\-* #,##0\ _€_-;_-* &quot;-&quot;??\ _€_-;_-@_-"/>
    <numFmt numFmtId="168" formatCode="#,##0.00_ ;\-#,##0.00\ "/>
    <numFmt numFmtId="169" formatCode="0.0&quot; &quot;%"/>
    <numFmt numFmtId="170" formatCode="#,##0.0"/>
    <numFmt numFmtId="171" formatCode="_-* #,##0.0\ _€_-;\-* #,##0.0\ _€_-;_-* &quot;-&quot;??\ _€_-;_-@_-"/>
  </numFmts>
  <fonts count="63">
    <font>
      <sz val="10"/>
      <name val="Arial"/>
      <family val="0"/>
    </font>
    <font>
      <sz val="11"/>
      <color indexed="8"/>
      <name val="Calibri"/>
      <family val="2"/>
    </font>
    <font>
      <sz val="10"/>
      <name val="Arial Narrow"/>
      <family val="2"/>
    </font>
    <font>
      <i/>
      <sz val="10"/>
      <name val="Arial Narrow"/>
      <family val="2"/>
    </font>
    <font>
      <b/>
      <sz val="10"/>
      <name val="Arial Narrow"/>
      <family val="2"/>
    </font>
    <font>
      <sz val="8"/>
      <name val="Arial"/>
      <family val="2"/>
    </font>
    <font>
      <sz val="10"/>
      <color indexed="10"/>
      <name val="Arial Narrow"/>
      <family val="2"/>
    </font>
    <font>
      <sz val="10"/>
      <color indexed="12"/>
      <name val="Arial Narrow"/>
      <family val="2"/>
    </font>
    <font>
      <sz val="10"/>
      <color indexed="10"/>
      <name val="Arial"/>
      <family val="2"/>
    </font>
    <font>
      <b/>
      <sz val="8"/>
      <name val="Arial"/>
      <family val="2"/>
    </font>
    <font>
      <sz val="8"/>
      <name val="Arial Narrow"/>
      <family val="2"/>
    </font>
    <font>
      <b/>
      <sz val="8"/>
      <name val="Arial Narrow"/>
      <family val="2"/>
    </font>
    <font>
      <vertAlign val="superscript"/>
      <sz val="8"/>
      <name val="Arial Narrow"/>
      <family val="2"/>
    </font>
    <font>
      <sz val="10.5"/>
      <name val="Arial Narrow"/>
      <family val="2"/>
    </font>
    <font>
      <b/>
      <sz val="10.5"/>
      <name val="Arial Narrow"/>
      <family val="2"/>
    </font>
    <font>
      <sz val="8"/>
      <name val="Tahoma"/>
      <family val="2"/>
    </font>
    <font>
      <b/>
      <sz val="8"/>
      <name val="Tahoma"/>
      <family val="2"/>
    </font>
    <font>
      <i/>
      <sz val="8"/>
      <name val="Arial Narrow"/>
      <family val="2"/>
    </font>
    <font>
      <b/>
      <vertAlign val="superscript"/>
      <sz val="8"/>
      <name val="Arial Narrow"/>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10"/>
      <name val="Arial"/>
      <family val="2"/>
    </font>
    <font>
      <sz val="10"/>
      <color indexed="53"/>
      <name val="Arial Narrow"/>
      <family val="2"/>
    </font>
    <font>
      <sz val="8"/>
      <color indexed="8"/>
      <name val="Arial Narrow"/>
      <family val="2"/>
    </font>
    <font>
      <sz val="10"/>
      <color indexed="8"/>
      <name val="Calibri"/>
      <family val="2"/>
    </font>
    <font>
      <sz val="10"/>
      <color indexed="8"/>
      <name val="Arial Narrow"/>
      <family val="2"/>
    </font>
    <font>
      <b/>
      <sz val="10"/>
      <color indexed="8"/>
      <name val="Arial Narrow"/>
      <family val="2"/>
    </font>
    <font>
      <sz val="5"/>
      <color indexed="8"/>
      <name val="Arial Narrow"/>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rgb="FFFF0000"/>
      <name val="Arial"/>
      <family val="2"/>
    </font>
    <font>
      <sz val="10"/>
      <color theme="9" tint="-0.24997000396251678"/>
      <name val="Arial Narrow"/>
      <family val="2"/>
    </font>
    <font>
      <sz val="10"/>
      <color rgb="FFFF0000"/>
      <name val="Arial"/>
      <family val="2"/>
    </font>
    <font>
      <sz val="8"/>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theme="0" tint="-0.0499799996614456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hair"/>
      <top style="hair"/>
      <bottom style="hair"/>
    </border>
    <border>
      <left style="hair"/>
      <right style="hair"/>
      <top style="hair"/>
      <bottom style="hair"/>
    </border>
    <border>
      <left style="hair"/>
      <right/>
      <top style="hair"/>
      <bottom style="hair"/>
    </border>
    <border>
      <left>
        <color indexed="63"/>
      </left>
      <right/>
      <top style="hair"/>
      <bottom style="hair"/>
    </border>
    <border>
      <left/>
      <right/>
      <top/>
      <bottom style="thin"/>
    </border>
    <border>
      <left style="hair"/>
      <right/>
      <top/>
      <bottom/>
    </border>
    <border>
      <left style="hair"/>
      <right/>
      <top style="hair"/>
      <bottom>
        <color indexed="63"/>
      </bottom>
    </border>
    <border>
      <left style="hair"/>
      <right style="hair"/>
      <top style="hair"/>
      <bottom>
        <color indexed="63"/>
      </bottom>
    </border>
    <border>
      <left/>
      <right style="hair"/>
      <top>
        <color indexed="63"/>
      </top>
      <bottom>
        <color indexed="63"/>
      </bottom>
    </border>
    <border>
      <left>
        <color indexed="63"/>
      </left>
      <right style="hair"/>
      <top/>
      <bottom style="hair"/>
    </border>
    <border>
      <left style="hair"/>
      <right style="hair"/>
      <top/>
      <bottom/>
    </border>
    <border>
      <left style="hair"/>
      <right style="hair"/>
      <top/>
      <bottom style="hair"/>
    </border>
    <border>
      <left/>
      <right style="hair"/>
      <top style="hair"/>
      <bottom>
        <color indexed="63"/>
      </bottom>
    </border>
    <border>
      <left style="hair"/>
      <right>
        <color indexed="63"/>
      </right>
      <top/>
      <bottom style="hair"/>
    </border>
    <border>
      <left/>
      <right/>
      <top style="hair"/>
      <bottom/>
    </border>
    <border>
      <left/>
      <right/>
      <top/>
      <bottom style="hair"/>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0" borderId="2" applyNumberFormat="0" applyFill="0" applyAlignment="0" applyProtection="0"/>
    <xf numFmtId="0" fontId="0" fillId="27" borderId="3" applyNumberFormat="0" applyFont="0" applyAlignment="0" applyProtection="0"/>
    <xf numFmtId="0" fontId="47" fillId="28" borderId="1" applyNumberFormat="0" applyAlignment="0" applyProtection="0"/>
    <xf numFmtId="166" fontId="0" fillId="0" borderId="0" applyFont="0" applyFill="0" applyBorder="0" applyAlignment="0" applyProtection="0"/>
    <xf numFmtId="0" fontId="48"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0" borderId="0" applyNumberFormat="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0" fillId="31" borderId="0" applyNumberFormat="0" applyBorder="0" applyAlignment="0" applyProtection="0"/>
    <xf numFmtId="0" fontId="51" fillId="26" borderId="4"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2" borderId="9" applyNumberFormat="0" applyAlignment="0" applyProtection="0"/>
  </cellStyleXfs>
  <cellXfs count="188">
    <xf numFmtId="0" fontId="0" fillId="0" borderId="0" xfId="0" applyAlignment="1">
      <alignment/>
    </xf>
    <xf numFmtId="0" fontId="2" fillId="0" borderId="0" xfId="0" applyFont="1" applyBorder="1" applyAlignment="1">
      <alignment/>
    </xf>
    <xf numFmtId="0" fontId="2" fillId="0" borderId="0" xfId="0" applyFont="1" applyAlignment="1">
      <alignment/>
    </xf>
    <xf numFmtId="0" fontId="2" fillId="0" borderId="0" xfId="0" applyFont="1" applyFill="1" applyBorder="1" applyAlignment="1">
      <alignment/>
    </xf>
    <xf numFmtId="0" fontId="2" fillId="0" borderId="0" xfId="0" applyFont="1" applyFill="1" applyBorder="1" applyAlignment="1">
      <alignment/>
    </xf>
    <xf numFmtId="0" fontId="4" fillId="0" borderId="0" xfId="0" applyFont="1" applyAlignment="1">
      <alignment/>
    </xf>
    <xf numFmtId="3" fontId="2" fillId="0" borderId="0" xfId="0" applyNumberFormat="1" applyFont="1" applyFill="1" applyBorder="1" applyAlignment="1">
      <alignment/>
    </xf>
    <xf numFmtId="0" fontId="2" fillId="33" borderId="0" xfId="0" applyFont="1" applyFill="1" applyBorder="1" applyAlignment="1">
      <alignment/>
    </xf>
    <xf numFmtId="3" fontId="2" fillId="0" borderId="0" xfId="0" applyNumberFormat="1" applyFont="1" applyFill="1" applyBorder="1" applyAlignment="1" quotePrefix="1">
      <alignment horizontal="center" vertical="center" wrapText="1"/>
    </xf>
    <xf numFmtId="0" fontId="3" fillId="0" borderId="0" xfId="0" applyFont="1" applyFill="1" applyBorder="1" applyAlignment="1" quotePrefix="1">
      <alignment horizontal="left" wrapText="1"/>
    </xf>
    <xf numFmtId="3" fontId="2" fillId="0" borderId="0" xfId="0" applyNumberFormat="1" applyFont="1" applyAlignment="1">
      <alignment/>
    </xf>
    <xf numFmtId="0" fontId="2" fillId="33" borderId="0" xfId="0" applyFont="1" applyFill="1" applyAlignment="1">
      <alignment/>
    </xf>
    <xf numFmtId="0" fontId="6" fillId="0" borderId="0" xfId="0" applyFont="1" applyFill="1" applyBorder="1" applyAlignment="1">
      <alignment/>
    </xf>
    <xf numFmtId="0" fontId="7" fillId="0" borderId="0" xfId="0" applyFont="1" applyBorder="1" applyAlignment="1">
      <alignment horizontal="left" vertical="center" wrapText="1"/>
    </xf>
    <xf numFmtId="3" fontId="2" fillId="0" borderId="0" xfId="0" applyNumberFormat="1" applyFont="1" applyBorder="1" applyAlignment="1">
      <alignment/>
    </xf>
    <xf numFmtId="0" fontId="2" fillId="0" borderId="0" xfId="0" applyFont="1" applyFill="1" applyBorder="1" applyAlignment="1">
      <alignment wrapText="1"/>
    </xf>
    <xf numFmtId="0" fontId="2" fillId="34" borderId="0" xfId="0" applyFont="1" applyFill="1" applyBorder="1" applyAlignment="1">
      <alignment/>
    </xf>
    <xf numFmtId="164" fontId="2" fillId="0" borderId="0" xfId="53" applyNumberFormat="1" applyFont="1" applyAlignment="1">
      <alignment horizontal="center"/>
    </xf>
    <xf numFmtId="0" fontId="4" fillId="34" borderId="0" xfId="0" applyFont="1" applyFill="1" applyBorder="1" applyAlignment="1">
      <alignment/>
    </xf>
    <xf numFmtId="0" fontId="9" fillId="6" borderId="10" xfId="0" applyFont="1" applyFill="1" applyBorder="1" applyAlignment="1">
      <alignment horizontal="center"/>
    </xf>
    <xf numFmtId="165" fontId="5" fillId="6" borderId="10" xfId="0" applyNumberFormat="1" applyFont="1" applyFill="1" applyBorder="1" applyAlignment="1">
      <alignment horizontal="center"/>
    </xf>
    <xf numFmtId="165" fontId="59" fillId="6" borderId="10" xfId="0" applyNumberFormat="1" applyFont="1" applyFill="1" applyBorder="1" applyAlignment="1">
      <alignment horizontal="center"/>
    </xf>
    <xf numFmtId="167" fontId="2" fillId="0" borderId="0" xfId="46" applyNumberFormat="1" applyFont="1" applyAlignment="1">
      <alignment/>
    </xf>
    <xf numFmtId="0" fontId="0" fillId="34" borderId="0" xfId="0" applyFill="1" applyAlignment="1">
      <alignment/>
    </xf>
    <xf numFmtId="0" fontId="9" fillId="34" borderId="10" xfId="0" applyFont="1" applyFill="1" applyBorder="1" applyAlignment="1">
      <alignment horizontal="center"/>
    </xf>
    <xf numFmtId="0" fontId="2" fillId="34" borderId="10" xfId="0" applyFont="1" applyFill="1" applyBorder="1" applyAlignment="1">
      <alignment horizontal="center"/>
    </xf>
    <xf numFmtId="165" fontId="5" fillId="34" borderId="10" xfId="0" applyNumberFormat="1" applyFont="1" applyFill="1" applyBorder="1" applyAlignment="1">
      <alignment horizontal="center"/>
    </xf>
    <xf numFmtId="165" fontId="59" fillId="34" borderId="10" xfId="0" applyNumberFormat="1" applyFont="1" applyFill="1" applyBorder="1" applyAlignment="1">
      <alignment horizontal="center"/>
    </xf>
    <xf numFmtId="0" fontId="5" fillId="34" borderId="0" xfId="0" applyFont="1" applyFill="1" applyBorder="1" applyAlignment="1">
      <alignment horizontal="center" vertical="center"/>
    </xf>
    <xf numFmtId="0" fontId="0" fillId="34" borderId="0" xfId="0" applyFill="1" applyAlignment="1">
      <alignment horizontal="center"/>
    </xf>
    <xf numFmtId="9" fontId="5" fillId="34" borderId="0" xfId="53" applyFont="1" applyFill="1" applyBorder="1" applyAlignment="1">
      <alignment horizontal="center" vertical="center"/>
    </xf>
    <xf numFmtId="0" fontId="5" fillId="34" borderId="0" xfId="0" applyFont="1" applyFill="1" applyAlignment="1">
      <alignment/>
    </xf>
    <xf numFmtId="0" fontId="5" fillId="34" borderId="0" xfId="0" applyFont="1" applyFill="1" applyAlignment="1">
      <alignment horizontal="center"/>
    </xf>
    <xf numFmtId="167" fontId="2" fillId="6" borderId="10" xfId="46" applyNumberFormat="1" applyFont="1" applyFill="1" applyBorder="1" applyAlignment="1">
      <alignment horizontal="center"/>
    </xf>
    <xf numFmtId="0" fontId="9" fillId="34" borderId="0" xfId="0" applyFont="1" applyFill="1" applyBorder="1" applyAlignment="1">
      <alignment horizontal="center"/>
    </xf>
    <xf numFmtId="165" fontId="5" fillId="34" borderId="0" xfId="0" applyNumberFormat="1" applyFont="1" applyFill="1" applyBorder="1" applyAlignment="1">
      <alignment horizontal="center"/>
    </xf>
    <xf numFmtId="167" fontId="4" fillId="6" borderId="10" xfId="46" applyNumberFormat="1" applyFont="1" applyFill="1" applyBorder="1" applyAlignment="1">
      <alignment horizontal="center"/>
    </xf>
    <xf numFmtId="0" fontId="2" fillId="34" borderId="0" xfId="52" applyFont="1" applyFill="1">
      <alignment/>
      <protection/>
    </xf>
    <xf numFmtId="0" fontId="2" fillId="0" borderId="0" xfId="52" applyFont="1">
      <alignment/>
      <protection/>
    </xf>
    <xf numFmtId="0" fontId="13" fillId="34" borderId="0" xfId="52" applyFont="1" applyFill="1">
      <alignment/>
      <protection/>
    </xf>
    <xf numFmtId="0" fontId="13" fillId="0" borderId="0" xfId="52" applyFont="1">
      <alignment/>
      <protection/>
    </xf>
    <xf numFmtId="0" fontId="2" fillId="0" borderId="0" xfId="52" applyFont="1" applyAlignment="1">
      <alignment horizontal="center"/>
      <protection/>
    </xf>
    <xf numFmtId="0" fontId="9" fillId="34" borderId="0" xfId="0" applyFont="1" applyFill="1" applyAlignment="1">
      <alignment/>
    </xf>
    <xf numFmtId="3" fontId="4" fillId="33" borderId="0" xfId="0" applyNumberFormat="1" applyFont="1" applyFill="1" applyBorder="1" applyAlignment="1" quotePrefix="1">
      <alignment horizontal="center" vertical="center" wrapText="1"/>
    </xf>
    <xf numFmtId="0" fontId="2" fillId="0" borderId="0" xfId="0" applyFont="1" applyFill="1" applyBorder="1" applyAlignment="1">
      <alignment vertical="center" wrapText="1"/>
    </xf>
    <xf numFmtId="0" fontId="2" fillId="34" borderId="0" xfId="0" applyFont="1" applyFill="1" applyAlignment="1">
      <alignment/>
    </xf>
    <xf numFmtId="167" fontId="2" fillId="34" borderId="0" xfId="46" applyNumberFormat="1" applyFont="1" applyFill="1" applyAlignment="1">
      <alignment/>
    </xf>
    <xf numFmtId="9" fontId="2" fillId="34" borderId="0" xfId="53" applyFont="1" applyFill="1" applyAlignment="1">
      <alignment/>
    </xf>
    <xf numFmtId="164" fontId="2" fillId="34" borderId="0" xfId="53" applyNumberFormat="1" applyFont="1" applyFill="1" applyAlignment="1">
      <alignment/>
    </xf>
    <xf numFmtId="3" fontId="2" fillId="34" borderId="0" xfId="52" applyNumberFormat="1" applyFont="1" applyFill="1">
      <alignment/>
      <protection/>
    </xf>
    <xf numFmtId="164" fontId="2" fillId="34" borderId="0" xfId="53" applyNumberFormat="1" applyFont="1" applyFill="1" applyAlignment="1">
      <alignment horizontal="center"/>
    </xf>
    <xf numFmtId="0" fontId="11" fillId="34" borderId="0" xfId="52" applyFont="1" applyFill="1" applyBorder="1" applyAlignment="1">
      <alignment horizontal="center"/>
      <protection/>
    </xf>
    <xf numFmtId="0" fontId="2" fillId="34" borderId="0" xfId="52" applyFont="1" applyFill="1" applyAlignment="1">
      <alignment horizontal="center"/>
      <protection/>
    </xf>
    <xf numFmtId="3" fontId="4" fillId="34" borderId="0" xfId="52" applyNumberFormat="1" applyFont="1" applyFill="1" applyAlignment="1">
      <alignment horizontal="center"/>
      <protection/>
    </xf>
    <xf numFmtId="3" fontId="4" fillId="0" borderId="0" xfId="0" applyNumberFormat="1" applyFont="1" applyFill="1" applyBorder="1" applyAlignment="1" quotePrefix="1">
      <alignment horizontal="center" vertical="center" wrapText="1"/>
    </xf>
    <xf numFmtId="3" fontId="60" fillId="0" borderId="0" xfId="0" applyNumberFormat="1" applyFont="1" applyFill="1" applyBorder="1" applyAlignment="1">
      <alignment/>
    </xf>
    <xf numFmtId="167" fontId="2" fillId="0" borderId="0" xfId="46" applyNumberFormat="1" applyFont="1" applyFill="1" applyBorder="1" applyAlignment="1">
      <alignment/>
    </xf>
    <xf numFmtId="43" fontId="2" fillId="0" borderId="0" xfId="0" applyNumberFormat="1" applyFont="1" applyFill="1" applyBorder="1" applyAlignment="1">
      <alignment/>
    </xf>
    <xf numFmtId="171" fontId="2" fillId="0" borderId="0" xfId="46" applyNumberFormat="1" applyFont="1" applyFill="1" applyBorder="1" applyAlignment="1">
      <alignment/>
    </xf>
    <xf numFmtId="3" fontId="2" fillId="0" borderId="0" xfId="0" applyNumberFormat="1" applyFont="1" applyFill="1" applyBorder="1" applyAlignment="1">
      <alignment/>
    </xf>
    <xf numFmtId="170" fontId="4" fillId="0" borderId="0" xfId="0" applyNumberFormat="1" applyFont="1" applyFill="1" applyBorder="1" applyAlignment="1">
      <alignment/>
    </xf>
    <xf numFmtId="170" fontId="2" fillId="0" borderId="0" xfId="0" applyNumberFormat="1" applyFont="1" applyFill="1" applyBorder="1" applyAlignment="1">
      <alignment/>
    </xf>
    <xf numFmtId="164" fontId="4" fillId="34" borderId="0" xfId="53" applyNumberFormat="1" applyFont="1" applyFill="1" applyAlignment="1">
      <alignment horizontal="center"/>
    </xf>
    <xf numFmtId="0" fontId="61" fillId="34" borderId="0" xfId="0" applyFont="1" applyFill="1" applyAlignment="1">
      <alignment/>
    </xf>
    <xf numFmtId="3" fontId="10" fillId="34" borderId="0" xfId="0" applyNumberFormat="1" applyFont="1" applyFill="1" applyBorder="1" applyAlignment="1">
      <alignment horizontal="left" vertical="top" wrapText="1"/>
    </xf>
    <xf numFmtId="0" fontId="11" fillId="0" borderId="11" xfId="0" applyFont="1" applyFill="1" applyBorder="1" applyAlignment="1">
      <alignment horizontal="center" vertical="center" wrapText="1"/>
    </xf>
    <xf numFmtId="3" fontId="11" fillId="33" borderId="12" xfId="0" applyNumberFormat="1" applyFont="1" applyFill="1" applyBorder="1" applyAlignment="1" quotePrefix="1">
      <alignment horizontal="center" vertical="center" wrapText="1"/>
    </xf>
    <xf numFmtId="0" fontId="11" fillId="0" borderId="12" xfId="0" applyFont="1" applyFill="1" applyBorder="1" applyAlignment="1">
      <alignment horizontal="center" vertical="center" wrapText="1"/>
    </xf>
    <xf numFmtId="3" fontId="10" fillId="0" borderId="13" xfId="0" applyNumberFormat="1" applyFont="1" applyBorder="1" applyAlignment="1">
      <alignment horizontal="left" vertical="center" wrapText="1"/>
    </xf>
    <xf numFmtId="3" fontId="10" fillId="0" borderId="13" xfId="0" applyNumberFormat="1" applyFont="1" applyBorder="1" applyAlignment="1">
      <alignment horizontal="center" vertical="center" wrapText="1"/>
    </xf>
    <xf numFmtId="3" fontId="10" fillId="0" borderId="12" xfId="0" applyNumberFormat="1" applyFont="1" applyBorder="1" applyAlignment="1">
      <alignment horizontal="center" vertical="center" wrapText="1"/>
    </xf>
    <xf numFmtId="167" fontId="10" fillId="0" borderId="12" xfId="46" applyNumberFormat="1" applyFont="1" applyBorder="1" applyAlignment="1">
      <alignment horizontal="center" vertical="center" wrapText="1"/>
    </xf>
    <xf numFmtId="3" fontId="10" fillId="0" borderId="14" xfId="0" applyNumberFormat="1" applyFont="1" applyBorder="1" applyAlignment="1">
      <alignment horizontal="center" vertical="center" wrapText="1"/>
    </xf>
    <xf numFmtId="3" fontId="10" fillId="34" borderId="12" xfId="0" applyNumberFormat="1" applyFont="1" applyFill="1" applyBorder="1" applyAlignment="1">
      <alignment horizontal="left" vertical="center" wrapText="1"/>
    </xf>
    <xf numFmtId="164" fontId="10" fillId="0" borderId="12" xfId="53" applyNumberFormat="1" applyFont="1" applyFill="1" applyBorder="1" applyAlignment="1">
      <alignment horizontal="center" vertical="center"/>
    </xf>
    <xf numFmtId="164" fontId="10" fillId="0" borderId="11" xfId="53" applyNumberFormat="1" applyFont="1" applyFill="1" applyBorder="1" applyAlignment="1">
      <alignment horizontal="center" vertical="center"/>
    </xf>
    <xf numFmtId="3" fontId="10" fillId="34" borderId="12" xfId="0" applyNumberFormat="1" applyFont="1" applyFill="1" applyBorder="1" applyAlignment="1">
      <alignment horizontal="center" vertical="center"/>
    </xf>
    <xf numFmtId="3" fontId="10" fillId="34" borderId="15" xfId="0" applyNumberFormat="1" applyFont="1" applyFill="1" applyBorder="1" applyAlignment="1">
      <alignment horizontal="left" vertical="top" wrapText="1"/>
    </xf>
    <xf numFmtId="0" fontId="2" fillId="34" borderId="0" xfId="52" applyFont="1" applyFill="1" applyAlignment="1">
      <alignment horizontal="left"/>
      <protection/>
    </xf>
    <xf numFmtId="0" fontId="2" fillId="0" borderId="0" xfId="52" applyFont="1" applyAlignment="1">
      <alignment horizontal="left"/>
      <protection/>
    </xf>
    <xf numFmtId="0" fontId="0" fillId="0" borderId="0" xfId="0" applyFont="1" applyBorder="1" applyAlignment="1">
      <alignment vertical="top" wrapText="1"/>
    </xf>
    <xf numFmtId="3" fontId="11" fillId="34" borderId="16" xfId="52" applyNumberFormat="1" applyFont="1" applyFill="1" applyBorder="1" applyAlignment="1">
      <alignment horizontal="left"/>
      <protection/>
    </xf>
    <xf numFmtId="3" fontId="17" fillId="34" borderId="16" xfId="52" applyNumberFormat="1" applyFont="1" applyFill="1" applyBorder="1" applyAlignment="1">
      <alignment horizontal="left" vertical="center" wrapText="1" indent="2"/>
      <protection/>
    </xf>
    <xf numFmtId="3" fontId="10" fillId="34" borderId="16" xfId="52" applyNumberFormat="1" applyFont="1" applyFill="1" applyBorder="1" applyAlignment="1">
      <alignment horizontal="left" vertical="center" wrapText="1"/>
      <protection/>
    </xf>
    <xf numFmtId="3" fontId="11" fillId="34" borderId="17" xfId="52" applyNumberFormat="1" applyFont="1" applyFill="1" applyBorder="1" applyAlignment="1">
      <alignment horizontal="left"/>
      <protection/>
    </xf>
    <xf numFmtId="3" fontId="11" fillId="34" borderId="18" xfId="52" applyNumberFormat="1" applyFont="1" applyFill="1" applyBorder="1" applyAlignment="1">
      <alignment horizontal="left"/>
      <protection/>
    </xf>
    <xf numFmtId="3" fontId="11" fillId="0" borderId="12" xfId="52" applyNumberFormat="1" applyFont="1" applyBorder="1" applyAlignment="1">
      <alignment horizontal="center" vertical="center"/>
      <protection/>
    </xf>
    <xf numFmtId="164" fontId="11" fillId="0" borderId="12" xfId="53" applyNumberFormat="1" applyFont="1" applyBorder="1" applyAlignment="1">
      <alignment horizontal="center" vertical="center" wrapText="1"/>
    </xf>
    <xf numFmtId="164" fontId="11" fillId="0" borderId="12" xfId="52" applyNumberFormat="1" applyFont="1" applyBorder="1" applyAlignment="1">
      <alignment horizontal="center" vertical="center" wrapText="1"/>
      <protection/>
    </xf>
    <xf numFmtId="3" fontId="11" fillId="34" borderId="19" xfId="52" applyNumberFormat="1" applyFont="1" applyFill="1" applyBorder="1" applyAlignment="1">
      <alignment horizontal="right" vertical="center"/>
      <protection/>
    </xf>
    <xf numFmtId="3" fontId="10" fillId="34" borderId="19" xfId="52" applyNumberFormat="1" applyFont="1" applyFill="1" applyBorder="1" applyAlignment="1">
      <alignment horizontal="right" vertical="center"/>
      <protection/>
    </xf>
    <xf numFmtId="3" fontId="10" fillId="34" borderId="20" xfId="52" applyNumberFormat="1" applyFont="1" applyFill="1" applyBorder="1" applyAlignment="1">
      <alignment horizontal="right" vertical="center"/>
      <protection/>
    </xf>
    <xf numFmtId="3" fontId="11" fillId="0" borderId="19" xfId="52" applyNumberFormat="1" applyFont="1" applyBorder="1" applyAlignment="1">
      <alignment horizontal="right"/>
      <protection/>
    </xf>
    <xf numFmtId="170" fontId="10" fillId="34" borderId="19" xfId="52" applyNumberFormat="1" applyFont="1" applyFill="1" applyBorder="1" applyAlignment="1">
      <alignment horizontal="right" vertical="center"/>
      <protection/>
    </xf>
    <xf numFmtId="3" fontId="11" fillId="34" borderId="18" xfId="52" applyNumberFormat="1" applyFont="1" applyFill="1" applyBorder="1" applyAlignment="1">
      <alignment horizontal="right" vertical="center" indent="2"/>
      <protection/>
    </xf>
    <xf numFmtId="3" fontId="10" fillId="34" borderId="21" xfId="52" applyNumberFormat="1" applyFont="1" applyFill="1" applyBorder="1" applyAlignment="1">
      <alignment horizontal="right" vertical="center" indent="2"/>
      <protection/>
    </xf>
    <xf numFmtId="3" fontId="10" fillId="34" borderId="22" xfId="52" applyNumberFormat="1" applyFont="1" applyFill="1" applyBorder="1" applyAlignment="1">
      <alignment horizontal="right" vertical="center" indent="2"/>
      <protection/>
    </xf>
    <xf numFmtId="164" fontId="11" fillId="34" borderId="18" xfId="53" applyNumberFormat="1" applyFont="1" applyFill="1" applyBorder="1" applyAlignment="1">
      <alignment horizontal="right" vertical="center" indent="5"/>
    </xf>
    <xf numFmtId="164" fontId="10" fillId="34" borderId="21" xfId="53" applyNumberFormat="1" applyFont="1" applyFill="1" applyBorder="1" applyAlignment="1">
      <alignment horizontal="right" vertical="center" indent="5"/>
    </xf>
    <xf numFmtId="164" fontId="10" fillId="34" borderId="22" xfId="53" applyNumberFormat="1" applyFont="1" applyFill="1" applyBorder="1" applyAlignment="1">
      <alignment horizontal="right" vertical="center" indent="5"/>
    </xf>
    <xf numFmtId="164" fontId="11" fillId="34" borderId="23" xfId="53" applyNumberFormat="1" applyFont="1" applyFill="1" applyBorder="1" applyAlignment="1">
      <alignment horizontal="right" vertical="center" indent="5"/>
    </xf>
    <xf numFmtId="164" fontId="10" fillId="34" borderId="19" xfId="53" applyNumberFormat="1" applyFont="1" applyFill="1" applyBorder="1" applyAlignment="1">
      <alignment horizontal="right" vertical="center" indent="5"/>
    </xf>
    <xf numFmtId="164" fontId="10" fillId="34" borderId="20" xfId="53" applyNumberFormat="1" applyFont="1" applyFill="1" applyBorder="1" applyAlignment="1">
      <alignment horizontal="right" vertical="center" indent="5"/>
    </xf>
    <xf numFmtId="164" fontId="11" fillId="34" borderId="19" xfId="53" applyNumberFormat="1" applyFont="1" applyFill="1" applyBorder="1" applyAlignment="1">
      <alignment horizontal="right" vertical="center" indent="5"/>
    </xf>
    <xf numFmtId="164" fontId="10" fillId="34" borderId="19" xfId="52" applyNumberFormat="1" applyFont="1" applyFill="1" applyBorder="1" applyAlignment="1">
      <alignment horizontal="right" vertical="center" indent="5"/>
      <protection/>
    </xf>
    <xf numFmtId="164" fontId="10" fillId="34" borderId="20" xfId="52" applyNumberFormat="1" applyFont="1" applyFill="1" applyBorder="1" applyAlignment="1">
      <alignment horizontal="right" vertical="center" indent="5"/>
      <protection/>
    </xf>
    <xf numFmtId="3" fontId="17" fillId="34" borderId="21" xfId="52" applyNumberFormat="1" applyFont="1" applyFill="1" applyBorder="1" applyAlignment="1">
      <alignment horizontal="right" vertical="center" indent="2"/>
      <protection/>
    </xf>
    <xf numFmtId="3" fontId="11" fillId="34" borderId="16" xfId="52" applyNumberFormat="1" applyFont="1" applyFill="1" applyBorder="1" applyAlignment="1">
      <alignment horizontal="right" vertical="center" indent="2"/>
      <protection/>
    </xf>
    <xf numFmtId="3" fontId="11" fillId="34" borderId="21" xfId="52" applyNumberFormat="1" applyFont="1" applyFill="1" applyBorder="1" applyAlignment="1">
      <alignment horizontal="right" vertical="center" indent="2"/>
      <protection/>
    </xf>
    <xf numFmtId="3" fontId="10" fillId="34" borderId="16" xfId="52" applyNumberFormat="1" applyFont="1" applyFill="1" applyBorder="1" applyAlignment="1">
      <alignment horizontal="right" vertical="center" indent="2"/>
      <protection/>
    </xf>
    <xf numFmtId="3" fontId="10" fillId="34" borderId="24" xfId="52" applyNumberFormat="1" applyFont="1" applyFill="1" applyBorder="1" applyAlignment="1">
      <alignment horizontal="right" vertical="center" indent="2"/>
      <protection/>
    </xf>
    <xf numFmtId="3" fontId="11" fillId="0" borderId="16" xfId="52" applyNumberFormat="1" applyFont="1" applyBorder="1" applyAlignment="1">
      <alignment horizontal="right" indent="2"/>
      <protection/>
    </xf>
    <xf numFmtId="3" fontId="11" fillId="0" borderId="21" xfId="52" applyNumberFormat="1" applyFont="1" applyBorder="1" applyAlignment="1">
      <alignment horizontal="right" indent="2"/>
      <protection/>
    </xf>
    <xf numFmtId="3" fontId="13" fillId="34" borderId="0" xfId="52" applyNumberFormat="1" applyFont="1" applyFill="1" applyBorder="1" applyAlignment="1">
      <alignment horizontal="left" vertical="top" wrapText="1"/>
      <protection/>
    </xf>
    <xf numFmtId="3" fontId="10" fillId="0" borderId="20" xfId="52" applyNumberFormat="1" applyFont="1" applyBorder="1" applyAlignment="1" quotePrefix="1">
      <alignment horizontal="center" vertical="center" wrapText="1"/>
      <protection/>
    </xf>
    <xf numFmtId="3" fontId="10" fillId="34" borderId="16" xfId="52" applyNumberFormat="1" applyFont="1" applyFill="1" applyBorder="1" applyAlignment="1">
      <alignment horizontal="left" vertical="center" wrapText="1" indent="1"/>
      <protection/>
    </xf>
    <xf numFmtId="3" fontId="10" fillId="34" borderId="24" xfId="52" applyNumberFormat="1" applyFont="1" applyFill="1" applyBorder="1" applyAlignment="1">
      <alignment horizontal="left" vertical="center" wrapText="1" indent="1"/>
      <protection/>
    </xf>
    <xf numFmtId="0" fontId="11" fillId="34" borderId="12" xfId="0" applyFont="1" applyFill="1" applyBorder="1" applyAlignment="1">
      <alignment horizontal="center" vertical="center" wrapText="1"/>
    </xf>
    <xf numFmtId="3" fontId="11" fillId="34" borderId="12" xfId="0" applyNumberFormat="1" applyFont="1" applyFill="1" applyBorder="1" applyAlignment="1">
      <alignment horizontal="left" vertical="center" wrapText="1"/>
    </xf>
    <xf numFmtId="3" fontId="11" fillId="34" borderId="12" xfId="0" applyNumberFormat="1" applyFont="1" applyFill="1" applyBorder="1" applyAlignment="1">
      <alignment horizontal="right" vertical="center" wrapText="1" indent="3"/>
    </xf>
    <xf numFmtId="169" fontId="11" fillId="34" borderId="12" xfId="53" applyNumberFormat="1" applyFont="1" applyFill="1" applyBorder="1" applyAlignment="1">
      <alignment horizontal="right" vertical="center" indent="3"/>
    </xf>
    <xf numFmtId="3" fontId="10" fillId="34" borderId="12" xfId="0" applyNumberFormat="1" applyFont="1" applyFill="1" applyBorder="1" applyAlignment="1">
      <alignment horizontal="right" vertical="center" wrapText="1" indent="3"/>
    </xf>
    <xf numFmtId="169" fontId="10" fillId="34" borderId="12" xfId="53" applyNumberFormat="1" applyFont="1" applyFill="1" applyBorder="1" applyAlignment="1">
      <alignment horizontal="right" vertical="center" indent="3"/>
    </xf>
    <xf numFmtId="3" fontId="11" fillId="0" borderId="12" xfId="0" applyNumberFormat="1" applyFont="1" applyBorder="1" applyAlignment="1" quotePrefix="1">
      <alignment horizontal="center" vertical="center" wrapText="1"/>
    </xf>
    <xf numFmtId="3" fontId="11" fillId="0" borderId="12" xfId="0" applyNumberFormat="1" applyFont="1" applyBorder="1" applyAlignment="1">
      <alignment horizontal="center" vertical="center" wrapText="1"/>
    </xf>
    <xf numFmtId="0" fontId="11" fillId="0" borderId="12" xfId="0" applyFont="1" applyBorder="1" applyAlignment="1">
      <alignment horizontal="center" vertical="center"/>
    </xf>
    <xf numFmtId="3" fontId="10" fillId="0" borderId="12" xfId="0" applyNumberFormat="1" applyFont="1" applyBorder="1" applyAlignment="1">
      <alignment horizontal="left" vertical="center" wrapText="1"/>
    </xf>
    <xf numFmtId="3" fontId="10" fillId="0" borderId="20" xfId="0" applyNumberFormat="1" applyFont="1" applyBorder="1" applyAlignment="1" quotePrefix="1">
      <alignment horizontal="center" vertical="center" wrapText="1"/>
    </xf>
    <xf numFmtId="168" fontId="62" fillId="34" borderId="12" xfId="46" applyNumberFormat="1" applyFont="1" applyFill="1" applyBorder="1" applyAlignment="1">
      <alignment horizontal="center" vertical="center" wrapText="1"/>
    </xf>
    <xf numFmtId="168" fontId="62" fillId="34" borderId="12" xfId="46" applyNumberFormat="1" applyFont="1" applyFill="1" applyBorder="1" applyAlignment="1">
      <alignment horizontal="center" vertical="center"/>
    </xf>
    <xf numFmtId="0" fontId="11" fillId="34" borderId="12" xfId="0" applyNumberFormat="1" applyFont="1" applyFill="1" applyBorder="1" applyAlignment="1">
      <alignment horizontal="center" vertical="center" wrapText="1"/>
    </xf>
    <xf numFmtId="9" fontId="11" fillId="34" borderId="12" xfId="53" applyFont="1" applyFill="1" applyBorder="1" applyAlignment="1">
      <alignment horizontal="center" vertical="center" wrapText="1"/>
    </xf>
    <xf numFmtId="49" fontId="10" fillId="34" borderId="12" xfId="0" applyNumberFormat="1" applyFont="1" applyFill="1" applyBorder="1" applyAlignment="1">
      <alignment horizontal="center" vertical="center"/>
    </xf>
    <xf numFmtId="9" fontId="10" fillId="34" borderId="12" xfId="53" applyFont="1" applyFill="1" applyBorder="1" applyAlignment="1">
      <alignment horizontal="center" vertical="center"/>
    </xf>
    <xf numFmtId="167" fontId="10" fillId="35" borderId="12" xfId="46" applyNumberFormat="1" applyFont="1" applyFill="1" applyBorder="1" applyAlignment="1">
      <alignment vertical="center"/>
    </xf>
    <xf numFmtId="3" fontId="10" fillId="34" borderId="20" xfId="0" applyNumberFormat="1" applyFont="1" applyFill="1" applyBorder="1" applyAlignment="1" quotePrefix="1">
      <alignment horizontal="center" vertical="center" wrapText="1"/>
    </xf>
    <xf numFmtId="0" fontId="4" fillId="34" borderId="0" xfId="0" applyFont="1" applyFill="1" applyBorder="1" applyAlignment="1">
      <alignment horizontal="left" wrapText="1"/>
    </xf>
    <xf numFmtId="0" fontId="4" fillId="34" borderId="0" xfId="0" applyFont="1" applyFill="1" applyBorder="1" applyAlignment="1">
      <alignment horizontal="left"/>
    </xf>
    <xf numFmtId="3" fontId="10" fillId="33" borderId="0" xfId="0" applyNumberFormat="1" applyFont="1" applyFill="1" applyBorder="1" applyAlignment="1" quotePrefix="1">
      <alignment horizontal="right" wrapText="1"/>
    </xf>
    <xf numFmtId="3" fontId="10" fillId="34" borderId="0" xfId="0" applyNumberFormat="1" applyFont="1" applyFill="1" applyBorder="1" applyAlignment="1">
      <alignment horizontal="left" vertical="top" wrapText="1"/>
    </xf>
    <xf numFmtId="3" fontId="11" fillId="36" borderId="13" xfId="0" applyNumberFormat="1" applyFont="1" applyFill="1" applyBorder="1" applyAlignment="1" quotePrefix="1">
      <alignment horizontal="left" vertical="center" wrapText="1"/>
    </xf>
    <xf numFmtId="3" fontId="11" fillId="36" borderId="14" xfId="0" applyNumberFormat="1" applyFont="1" applyFill="1" applyBorder="1" applyAlignment="1" quotePrefix="1">
      <alignment horizontal="left" vertical="center" wrapText="1"/>
    </xf>
    <xf numFmtId="3" fontId="11" fillId="36" borderId="11" xfId="0" applyNumberFormat="1" applyFont="1" applyFill="1" applyBorder="1" applyAlignment="1" quotePrefix="1">
      <alignment horizontal="left" vertical="center" wrapText="1"/>
    </xf>
    <xf numFmtId="3" fontId="11" fillId="36" borderId="13" xfId="0" applyNumberFormat="1" applyFont="1" applyFill="1" applyBorder="1" applyAlignment="1">
      <alignment horizontal="left" vertical="center" wrapText="1"/>
    </xf>
    <xf numFmtId="3" fontId="11" fillId="36" borderId="14" xfId="0" applyNumberFormat="1" applyFont="1" applyFill="1" applyBorder="1" applyAlignment="1">
      <alignment horizontal="left" vertical="center" wrapText="1"/>
    </xf>
    <xf numFmtId="3" fontId="11" fillId="36" borderId="11" xfId="0" applyNumberFormat="1" applyFont="1" applyFill="1" applyBorder="1" applyAlignment="1">
      <alignment horizontal="left" vertical="center" wrapText="1"/>
    </xf>
    <xf numFmtId="164" fontId="10" fillId="34" borderId="0" xfId="53" applyNumberFormat="1" applyFont="1" applyFill="1" applyBorder="1" applyAlignment="1">
      <alignment horizontal="right"/>
    </xf>
    <xf numFmtId="3" fontId="11" fillId="36" borderId="13" xfId="52" applyNumberFormat="1" applyFont="1" applyFill="1" applyBorder="1" applyAlignment="1">
      <alignment horizontal="left" wrapText="1"/>
      <protection/>
    </xf>
    <xf numFmtId="3" fontId="11" fillId="36" borderId="14" xfId="52" applyNumberFormat="1" applyFont="1" applyFill="1" applyBorder="1" applyAlignment="1">
      <alignment horizontal="left" wrapText="1"/>
      <protection/>
    </xf>
    <xf numFmtId="3" fontId="11" fillId="36" borderId="11" xfId="52" applyNumberFormat="1" applyFont="1" applyFill="1" applyBorder="1" applyAlignment="1">
      <alignment horizontal="left" wrapText="1"/>
      <protection/>
    </xf>
    <xf numFmtId="3" fontId="11" fillId="36" borderId="13" xfId="52" applyNumberFormat="1" applyFont="1" applyFill="1" applyBorder="1" applyAlignment="1" quotePrefix="1">
      <alignment horizontal="left" wrapText="1"/>
      <protection/>
    </xf>
    <xf numFmtId="3" fontId="11" fillId="36" borderId="14" xfId="52" applyNumberFormat="1" applyFont="1" applyFill="1" applyBorder="1" applyAlignment="1" quotePrefix="1">
      <alignment horizontal="left" wrapText="1"/>
      <protection/>
    </xf>
    <xf numFmtId="3" fontId="11" fillId="36" borderId="11" xfId="52" applyNumberFormat="1" applyFont="1" applyFill="1" applyBorder="1" applyAlignment="1" quotePrefix="1">
      <alignment horizontal="left" wrapText="1"/>
      <protection/>
    </xf>
    <xf numFmtId="3" fontId="10" fillId="34" borderId="25" xfId="0" applyNumberFormat="1" applyFont="1" applyFill="1" applyBorder="1" applyAlignment="1">
      <alignment horizontal="left" wrapText="1"/>
    </xf>
    <xf numFmtId="0" fontId="2" fillId="0" borderId="25" xfId="0" applyFont="1" applyBorder="1" applyAlignment="1">
      <alignment horizontal="left" wrapText="1"/>
    </xf>
    <xf numFmtId="0" fontId="10" fillId="34" borderId="0" xfId="0" applyFont="1" applyFill="1" applyBorder="1" applyAlignment="1">
      <alignment horizontal="right"/>
    </xf>
    <xf numFmtId="0" fontId="10" fillId="34" borderId="26" xfId="0" applyFont="1" applyFill="1" applyBorder="1" applyAlignment="1">
      <alignment horizontal="right"/>
    </xf>
    <xf numFmtId="0" fontId="4" fillId="0" borderId="0" xfId="0" applyFont="1" applyBorder="1" applyAlignment="1">
      <alignment horizontal="left" vertical="top" wrapText="1"/>
    </xf>
    <xf numFmtId="0" fontId="4" fillId="0" borderId="0" xfId="0" applyFont="1" applyBorder="1" applyAlignment="1">
      <alignment horizontal="left" vertical="top"/>
    </xf>
    <xf numFmtId="0" fontId="2" fillId="0" borderId="0" xfId="0" applyFont="1" applyFill="1" applyBorder="1" applyAlignment="1">
      <alignment vertical="center" wrapText="1"/>
    </xf>
    <xf numFmtId="0" fontId="0" fillId="0" borderId="0" xfId="0" applyFill="1" applyBorder="1" applyAlignment="1">
      <alignment vertical="center" wrapText="1"/>
    </xf>
    <xf numFmtId="0" fontId="6" fillId="0" borderId="0" xfId="0" applyFont="1" applyAlignment="1">
      <alignment/>
    </xf>
    <xf numFmtId="0" fontId="8" fillId="0" borderId="0" xfId="0" applyFont="1" applyAlignment="1">
      <alignment/>
    </xf>
    <xf numFmtId="3" fontId="2" fillId="0" borderId="0" xfId="0" applyNumberFormat="1" applyFont="1" applyFill="1" applyBorder="1" applyAlignment="1">
      <alignment horizontal="left" vertical="center" wrapText="1"/>
    </xf>
    <xf numFmtId="0" fontId="0" fillId="0" borderId="0" xfId="0" applyFill="1" applyBorder="1" applyAlignment="1">
      <alignment horizontal="left" vertical="center" wrapText="1"/>
    </xf>
    <xf numFmtId="0" fontId="2" fillId="0" borderId="0" xfId="0" applyFont="1" applyFill="1" applyBorder="1" applyAlignment="1">
      <alignment wrapText="1"/>
    </xf>
    <xf numFmtId="3" fontId="2" fillId="0" borderId="0" xfId="0" applyNumberFormat="1" applyFont="1" applyBorder="1" applyAlignment="1">
      <alignment horizontal="left" vertical="center" wrapText="1"/>
    </xf>
    <xf numFmtId="0" fontId="0" fillId="0" borderId="0" xfId="0" applyAlignment="1">
      <alignment horizontal="left" vertical="center" wrapText="1"/>
    </xf>
    <xf numFmtId="0" fontId="10" fillId="0" borderId="0" xfId="0" applyFont="1" applyFill="1" applyBorder="1" applyAlignment="1">
      <alignment horizontal="left" wrapText="1"/>
    </xf>
    <xf numFmtId="0" fontId="0" fillId="0" borderId="0" xfId="0" applyAlignment="1">
      <alignment vertical="center" wrapText="1"/>
    </xf>
    <xf numFmtId="0" fontId="2" fillId="34" borderId="0" xfId="0" applyFont="1" applyFill="1" applyBorder="1" applyAlignment="1">
      <alignment horizontal="left" vertical="top" wrapText="1"/>
    </xf>
    <xf numFmtId="0" fontId="9" fillId="34" borderId="0" xfId="0" applyFont="1" applyFill="1" applyBorder="1" applyAlignment="1">
      <alignment horizontal="left" vertical="center"/>
    </xf>
    <xf numFmtId="0" fontId="10" fillId="34" borderId="0" xfId="0" applyFont="1" applyFill="1" applyBorder="1" applyAlignment="1">
      <alignment horizontal="left" vertical="center" wrapText="1"/>
    </xf>
    <xf numFmtId="0" fontId="10" fillId="34" borderId="0"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0" xfId="0" applyFont="1" applyFill="1" applyBorder="1" applyAlignment="1">
      <alignment horizontal="left" vertical="center"/>
    </xf>
    <xf numFmtId="167" fontId="10" fillId="0" borderId="11" xfId="46" applyNumberFormat="1" applyFont="1" applyBorder="1" applyAlignment="1">
      <alignment horizontal="left" vertical="center" wrapText="1" indent="2"/>
    </xf>
    <xf numFmtId="167" fontId="10" fillId="0" borderId="11" xfId="46" applyNumberFormat="1" applyFont="1" applyBorder="1" applyAlignment="1">
      <alignment horizontal="left" vertical="center" wrapText="1"/>
    </xf>
    <xf numFmtId="3" fontId="13" fillId="34" borderId="25" xfId="52" applyNumberFormat="1" applyFont="1" applyFill="1" applyBorder="1" applyAlignment="1">
      <alignment horizontal="left" wrapText="1"/>
      <protection/>
    </xf>
    <xf numFmtId="0" fontId="0" fillId="0" borderId="25" xfId="0" applyFont="1" applyBorder="1" applyAlignment="1">
      <alignment wrapText="1"/>
    </xf>
    <xf numFmtId="3" fontId="11" fillId="34" borderId="16" xfId="52" applyNumberFormat="1" applyFont="1" applyFill="1" applyBorder="1" applyAlignment="1">
      <alignment horizontal="left" vertical="center" wrapText="1"/>
      <protection/>
    </xf>
    <xf numFmtId="3" fontId="10" fillId="34" borderId="24" xfId="52" applyNumberFormat="1" applyFont="1" applyFill="1" applyBorder="1" applyAlignment="1">
      <alignment horizontal="left" vertical="center" wrapText="1"/>
      <protection/>
    </xf>
    <xf numFmtId="0" fontId="11" fillId="0" borderId="16" xfId="52" applyFont="1" applyBorder="1" applyAlignment="1">
      <alignment horizontal="left" indent="1"/>
      <protection/>
    </xf>
    <xf numFmtId="3" fontId="10" fillId="34" borderId="21" xfId="52" applyNumberFormat="1" applyFont="1" applyFill="1" applyBorder="1" applyAlignment="1">
      <alignment horizontal="left" vertical="center" wrapText="1" indent="1"/>
      <protection/>
    </xf>
    <xf numFmtId="3" fontId="10" fillId="34" borderId="21" xfId="52" applyNumberFormat="1" applyFont="1" applyFill="1" applyBorder="1" applyAlignment="1">
      <alignment horizontal="left" vertical="center" wrapText="1"/>
      <protection/>
    </xf>
    <xf numFmtId="3" fontId="10" fillId="34" borderId="22" xfId="52" applyNumberFormat="1" applyFont="1" applyFill="1" applyBorder="1" applyAlignment="1">
      <alignment horizontal="left" vertical="center" wrapText="1" indent="1"/>
      <protection/>
    </xf>
    <xf numFmtId="3" fontId="10" fillId="34" borderId="22" xfId="52" applyNumberFormat="1" applyFont="1" applyFill="1" applyBorder="1" applyAlignment="1">
      <alignment horizontal="left" vertical="center" wrapText="1"/>
      <protection/>
    </xf>
    <xf numFmtId="3" fontId="17" fillId="34" borderId="21" xfId="52" applyNumberFormat="1" applyFont="1" applyFill="1" applyBorder="1" applyAlignment="1">
      <alignment horizontal="left" vertical="center" wrapText="1" indent="1"/>
      <protection/>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Comma" xfId="46"/>
    <cellStyle name="Comma [0]" xfId="47"/>
    <cellStyle name="Milliers 2" xfId="48"/>
    <cellStyle name="Currency" xfId="49"/>
    <cellStyle name="Currency [0]" xfId="50"/>
    <cellStyle name="Neutre" xfId="51"/>
    <cellStyle name="Normal 2" xfId="52"/>
    <cellStyle name="Percent" xfId="53"/>
    <cellStyle name="Pourcentage 2" xfId="54"/>
    <cellStyle name="Pourcentage 3"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0065"/>
          <c:w val="0.771"/>
          <c:h val="0.71775"/>
        </c:manualLayout>
      </c:layout>
      <c:areaChart>
        <c:grouping val="stacked"/>
        <c:varyColors val="0"/>
        <c:ser>
          <c:idx val="0"/>
          <c:order val="0"/>
          <c:tx>
            <c:strRef>
              <c:f>Graph01!$B$4</c:f>
              <c:strCache>
                <c:ptCount val="1"/>
                <c:pt idx="0">
                  <c:v>Dépenses nettes aux personnes âgées</c:v>
                </c:pt>
              </c:strCache>
            </c:strRef>
          </c:tx>
          <c:spPr>
            <a:solidFill>
              <a:srgbClr val="4F81BD"/>
            </a:solidFill>
            <a:ln w="3175">
              <a:noFill/>
            </a:ln>
          </c:spPr>
          <c:extLst>
            <c:ext xmlns:c14="http://schemas.microsoft.com/office/drawing/2007/8/2/chart" uri="{6F2FDCE9-48DA-4B69-8628-5D25D57E5C99}">
              <c14:invertSolidFillFmt>
                <c14:spPr>
                  <a:solidFill>
                    <a:srgbClr val="FFFFFF"/>
                  </a:solidFill>
                </c14:spPr>
              </c14:invertSolidFillFmt>
            </c:ext>
          </c:extLst>
          <c:cat>
            <c:numRef>
              <c:f>Graph01!$C$3:$T$3</c:f>
              <c:numCache/>
            </c:numRef>
          </c:cat>
          <c:val>
            <c:numRef>
              <c:f>Graph01!$C$4:$T$4</c:f>
              <c:numCache/>
            </c:numRef>
          </c:val>
        </c:ser>
        <c:ser>
          <c:idx val="1"/>
          <c:order val="1"/>
          <c:tx>
            <c:strRef>
              <c:f>Graph01!$B$5</c:f>
              <c:strCache>
                <c:ptCount val="1"/>
                <c:pt idx="0">
                  <c:v>Dépenses nettes aux personnes handicapées</c:v>
                </c:pt>
              </c:strCache>
            </c:strRef>
          </c:tx>
          <c:spPr>
            <a:solidFill>
              <a:srgbClr val="C0504D"/>
            </a:solidFill>
            <a:ln w="3175">
              <a:noFill/>
            </a:ln>
          </c:spPr>
          <c:extLst>
            <c:ext xmlns:c14="http://schemas.microsoft.com/office/drawing/2007/8/2/chart" uri="{6F2FDCE9-48DA-4B69-8628-5D25D57E5C99}">
              <c14:invertSolidFillFmt>
                <c14:spPr>
                  <a:solidFill>
                    <a:srgbClr val="FFFFFF"/>
                  </a:solidFill>
                </c14:spPr>
              </c14:invertSolidFillFmt>
            </c:ext>
          </c:extLst>
          <c:cat>
            <c:numRef>
              <c:f>Graph01!$C$3:$T$3</c:f>
              <c:numCache/>
            </c:numRef>
          </c:cat>
          <c:val>
            <c:numRef>
              <c:f>Graph01!$C$5:$T$5</c:f>
              <c:numCache/>
            </c:numRef>
          </c:val>
        </c:ser>
        <c:ser>
          <c:idx val="2"/>
          <c:order val="2"/>
          <c:tx>
            <c:strRef>
              <c:f>Graph01!$B$6</c:f>
              <c:strCache>
                <c:ptCount val="1"/>
                <c:pt idx="0">
                  <c:v>Dépenses nettes d'aide sociale à l'enfance</c:v>
                </c:pt>
              </c:strCache>
            </c:strRef>
          </c:tx>
          <c:spPr>
            <a:solidFill>
              <a:srgbClr val="9BBB59"/>
            </a:solidFill>
            <a:ln w="3175">
              <a:noFill/>
            </a:ln>
          </c:spPr>
          <c:extLst>
            <c:ext xmlns:c14="http://schemas.microsoft.com/office/drawing/2007/8/2/chart" uri="{6F2FDCE9-48DA-4B69-8628-5D25D57E5C99}">
              <c14:invertSolidFillFmt>
                <c14:spPr>
                  <a:solidFill>
                    <a:srgbClr val="FFFFFF"/>
                  </a:solidFill>
                </c14:spPr>
              </c14:invertSolidFillFmt>
            </c:ext>
          </c:extLst>
          <c:cat>
            <c:numRef>
              <c:f>Graph01!$C$3:$T$3</c:f>
              <c:numCache/>
            </c:numRef>
          </c:cat>
          <c:val>
            <c:numRef>
              <c:f>Graph01!$C$6:$T$6</c:f>
              <c:numCache/>
            </c:numRef>
          </c:val>
        </c:ser>
        <c:ser>
          <c:idx val="3"/>
          <c:order val="3"/>
          <c:tx>
            <c:strRef>
              <c:f>Graph01!$B$7</c:f>
              <c:strCache>
                <c:ptCount val="1"/>
                <c:pt idx="0">
                  <c:v>Dépenses nettes d'insertion du RMI jusqu'en 2008 et du RMI et RSA depuis 2009</c:v>
                </c:pt>
              </c:strCache>
            </c:strRef>
          </c:tx>
          <c:spPr>
            <a:solidFill>
              <a:srgbClr val="8064A2"/>
            </a:solidFill>
            <a:ln w="3175">
              <a:noFill/>
            </a:ln>
          </c:spPr>
          <c:extLst>
            <c:ext xmlns:c14="http://schemas.microsoft.com/office/drawing/2007/8/2/chart" uri="{6F2FDCE9-48DA-4B69-8628-5D25D57E5C99}">
              <c14:invertSolidFillFmt>
                <c14:spPr>
                  <a:solidFill>
                    <a:srgbClr val="FFFFFF"/>
                  </a:solidFill>
                </c14:spPr>
              </c14:invertSolidFillFmt>
            </c:ext>
          </c:extLst>
          <c:cat>
            <c:numRef>
              <c:f>Graph01!$C$3:$T$3</c:f>
              <c:numCache/>
            </c:numRef>
          </c:cat>
          <c:val>
            <c:numRef>
              <c:f>Graph01!$C$7:$T$7</c:f>
              <c:numCache/>
            </c:numRef>
          </c:val>
        </c:ser>
        <c:ser>
          <c:idx val="4"/>
          <c:order val="4"/>
          <c:tx>
            <c:strRef>
              <c:f>Graph01!$B$8</c:f>
              <c:strCache>
                <c:ptCount val="1"/>
                <c:pt idx="0">
                  <c:v>Allocation RMI jusqu'en 2008 et RMI
et RSA depuis 2009</c:v>
                </c:pt>
              </c:strCache>
            </c:strRef>
          </c:tx>
          <c:spPr>
            <a:solidFill>
              <a:srgbClr val="4BACC6"/>
            </a:solidFill>
            <a:ln w="3175">
              <a:noFill/>
            </a:ln>
          </c:spPr>
          <c:extLst>
            <c:ext xmlns:c14="http://schemas.microsoft.com/office/drawing/2007/8/2/chart" uri="{6F2FDCE9-48DA-4B69-8628-5D25D57E5C99}">
              <c14:invertSolidFillFmt>
                <c14:spPr>
                  <a:solidFill>
                    <a:srgbClr val="FFFFFF"/>
                  </a:solidFill>
                </c14:spPr>
              </c14:invertSolidFillFmt>
            </c:ext>
          </c:extLst>
          <c:cat>
            <c:numRef>
              <c:f>Graph01!$C$3:$T$3</c:f>
              <c:numCache/>
            </c:numRef>
          </c:cat>
          <c:val>
            <c:numRef>
              <c:f>Graph01!$C$8:$T$8</c:f>
              <c:numCache/>
            </c:numRef>
          </c:val>
        </c:ser>
        <c:axId val="29068578"/>
        <c:axId val="60290611"/>
      </c:areaChart>
      <c:catAx>
        <c:axId val="2906857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0290611"/>
        <c:crosses val="autoZero"/>
        <c:auto val="1"/>
        <c:lblOffset val="100"/>
        <c:tickLblSkip val="1"/>
        <c:noMultiLvlLbl val="0"/>
      </c:catAx>
      <c:valAx>
        <c:axId val="60290611"/>
        <c:scaling>
          <c:orientation val="minMax"/>
          <c:max val="30"/>
        </c:scaling>
        <c:axPos val="l"/>
        <c:title>
          <c:tx>
            <c:rich>
              <a:bodyPr vert="horz" rot="-5400000" anchor="ctr"/>
              <a:lstStyle/>
              <a:p>
                <a:pPr algn="ctr">
                  <a:defRPr/>
                </a:pPr>
                <a:r>
                  <a:rPr lang="en-US" cap="none" sz="1000" b="1" i="0" u="none" baseline="0">
                    <a:solidFill>
                      <a:srgbClr val="000000"/>
                    </a:solidFill>
                  </a:rPr>
                  <a:t>en milliards d'euros constants</a:t>
                </a:r>
              </a:p>
            </c:rich>
          </c:tx>
          <c:layout>
            <c:manualLayout>
              <c:xMode val="factor"/>
              <c:yMode val="factor"/>
              <c:x val="0"/>
              <c:y val="-0.003"/>
            </c:manualLayout>
          </c:layout>
          <c:overlay val="0"/>
          <c:spPr>
            <a:noFill/>
            <a:ln w="3175">
              <a:noFill/>
            </a:ln>
          </c:spPr>
        </c:title>
        <c:majorGridlines>
          <c:spPr>
            <a:ln w="3175">
              <a:solidFill>
                <a:srgbClr val="808080"/>
              </a:solidFill>
            </a:ln>
          </c:spPr>
        </c:majorGridlines>
        <c:delete val="0"/>
        <c:numFmt formatCode="_-* #,##0\ _€_-;\-* #,##0\ _€_-;_-* &quot;-&quot;\ _€_-;_-@_-" sourceLinked="0"/>
        <c:majorTickMark val="out"/>
        <c:minorTickMark val="none"/>
        <c:tickLblPos val="nextTo"/>
        <c:spPr>
          <a:ln w="3175">
            <a:solidFill>
              <a:srgbClr val="808080"/>
            </a:solidFill>
          </a:ln>
        </c:spPr>
        <c:crossAx val="29068578"/>
        <c:crossesAt val="1"/>
        <c:crossBetween val="midCat"/>
        <c:dispUnits/>
      </c:valAx>
      <c:spPr>
        <a:solidFill>
          <a:srgbClr val="FFFFFF"/>
        </a:solidFill>
        <a:ln w="3175">
          <a:noFill/>
        </a:ln>
      </c:spPr>
    </c:plotArea>
    <c:legend>
      <c:legendPos val="r"/>
      <c:layout>
        <c:manualLayout>
          <c:xMode val="edge"/>
          <c:yMode val="edge"/>
          <c:x val="0.801"/>
          <c:y val="0.0855"/>
          <c:w val="0.1955"/>
          <c:h val="0.563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0.00275</cdr:x>
      <cdr:y>0.87075</cdr:y>
    </cdr:from>
    <cdr:to>
      <cdr:x>0.53825</cdr:x>
      <cdr:y>0.9855</cdr:y>
    </cdr:to>
    <cdr:sp>
      <cdr:nvSpPr>
        <cdr:cNvPr id="1" name="ZoneTexte 2"/>
        <cdr:cNvSpPr txBox="1">
          <a:spLocks noChangeArrowheads="1"/>
        </cdr:cNvSpPr>
      </cdr:nvSpPr>
      <cdr:spPr>
        <a:xfrm>
          <a:off x="9525" y="3657600"/>
          <a:ext cx="3048000" cy="485775"/>
        </a:xfrm>
        <a:prstGeom prst="rect">
          <a:avLst/>
        </a:prstGeom>
        <a:noFill/>
        <a:ln w="9525" cmpd="sng">
          <a:noFill/>
        </a:ln>
      </cdr:spPr>
      <cdr:txBody>
        <a:bodyPr vertOverflow="clip" wrap="square"/>
        <a:p>
          <a:pPr algn="l">
            <a:defRPr/>
          </a:pPr>
          <a:r>
            <a:rPr lang="en-US" cap="none" sz="1000" b="0" i="0" u="none" baseline="0">
              <a:solidFill>
                <a:srgbClr val="000000"/>
              </a:solidFill>
              <a:latin typeface="Arial Narrow"/>
              <a:ea typeface="Arial Narrow"/>
              <a:cs typeface="Arial Narrow"/>
            </a:rPr>
            <a:t>Champ</a:t>
          </a:r>
          <a:r>
            <a:rPr lang="en-US" cap="none" sz="1000" b="0" i="0" u="none" baseline="0">
              <a:solidFill>
                <a:srgbClr val="000000"/>
              </a:solidFill>
              <a:latin typeface="Arial Narrow"/>
              <a:ea typeface="Arial Narrow"/>
              <a:cs typeface="Arial Narrow"/>
            </a:rPr>
            <a:t> • France métropolitaine.
</a:t>
          </a:r>
          <a:r>
            <a:rPr lang="en-US" cap="none" sz="1000" b="0" i="0" u="none" baseline="0">
              <a:solidFill>
                <a:srgbClr val="000000"/>
              </a:solidFill>
              <a:latin typeface="Arial Narrow"/>
              <a:ea typeface="Arial Narrow"/>
              <a:cs typeface="Arial Narrow"/>
            </a:rPr>
            <a:t>Sources • DREES, enquête Aide sociale.</a:t>
          </a:r>
          <a:r>
            <a:rPr lang="en-US" cap="none" sz="1000" b="0" i="0" u="none" baseline="0">
              <a:solidFill>
                <a:srgbClr val="000000"/>
              </a:solidFill>
              <a:latin typeface="Arial Narrow"/>
              <a:ea typeface="Arial Narrow"/>
              <a:cs typeface="Arial Narrow"/>
            </a:rPr>
            <a:t>
</a:t>
          </a:r>
        </a:p>
      </cdr:txBody>
    </cdr:sp>
  </cdr:relSizeAnchor>
  <cdr:relSizeAnchor xmlns:cdr="http://schemas.openxmlformats.org/drawingml/2006/chartDrawing">
    <cdr:from>
      <cdr:x>0.0165</cdr:x>
      <cdr:y>0.72625</cdr:y>
    </cdr:from>
    <cdr:to>
      <cdr:x>0.6975</cdr:x>
      <cdr:y>0.86325</cdr:y>
    </cdr:to>
    <cdr:sp fLocksText="0">
      <cdr:nvSpPr>
        <cdr:cNvPr id="2" name="ZoneTexte 3"/>
        <cdr:cNvSpPr txBox="1">
          <a:spLocks noChangeArrowheads="1"/>
        </cdr:cNvSpPr>
      </cdr:nvSpPr>
      <cdr:spPr>
        <a:xfrm>
          <a:off x="85725" y="3057525"/>
          <a:ext cx="3876675" cy="581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0.774</cdr:y>
    </cdr:from>
    <cdr:to>
      <cdr:x>0.5675</cdr:x>
      <cdr:y>1</cdr:y>
    </cdr:to>
    <cdr:sp fLocksText="0">
      <cdr:nvSpPr>
        <cdr:cNvPr id="3" name="ZoneTexte 4"/>
        <cdr:cNvSpPr txBox="1">
          <a:spLocks noChangeArrowheads="1"/>
        </cdr:cNvSpPr>
      </cdr:nvSpPr>
      <cdr:spPr>
        <a:xfrm>
          <a:off x="295275" y="3257550"/>
          <a:ext cx="2924175" cy="10096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0.00175</cdr:x>
      <cdr:y>0.72775</cdr:y>
    </cdr:from>
    <cdr:to>
      <cdr:x>0.708</cdr:x>
      <cdr:y>0.8935</cdr:y>
    </cdr:to>
    <cdr:sp>
      <cdr:nvSpPr>
        <cdr:cNvPr id="4" name="ZoneTexte 5"/>
        <cdr:cNvSpPr txBox="1">
          <a:spLocks noChangeArrowheads="1"/>
        </cdr:cNvSpPr>
      </cdr:nvSpPr>
      <cdr:spPr>
        <a:xfrm>
          <a:off x="9525" y="3057525"/>
          <a:ext cx="4019550" cy="695325"/>
        </a:xfrm>
        <a:prstGeom prst="rect">
          <a:avLst/>
        </a:prstGeom>
        <a:noFill/>
        <a:ln w="9525" cmpd="sng">
          <a:noFill/>
        </a:ln>
      </cdr:spPr>
      <cdr:txBody>
        <a:bodyPr vertOverflow="clip" wrap="square"/>
        <a:p>
          <a:pPr algn="l">
            <a:defRPr/>
          </a:pPr>
          <a:r>
            <a:rPr lang="en-US" cap="none" sz="1000" b="0" i="0" u="none" baseline="0">
              <a:solidFill>
                <a:srgbClr val="000000"/>
              </a:solidFill>
              <a:latin typeface="Arial Narrow"/>
              <a:ea typeface="Arial Narrow"/>
              <a:cs typeface="Arial Narrow"/>
            </a:rPr>
            <a:t>RMI : revenu minimum d'insertion ; RSA : revenu de solidarité active.
</a:t>
          </a:r>
          <a:r>
            <a:rPr lang="en-US" cap="none" sz="5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Note  : </a:t>
          </a:r>
          <a:r>
            <a:rPr lang="en-US" cap="none" sz="1000" b="0" i="0" u="none" baseline="0">
              <a:solidFill>
                <a:srgbClr val="000000"/>
              </a:solidFill>
              <a:latin typeface="Arial Narrow"/>
              <a:ea typeface="Arial Narrow"/>
              <a:cs typeface="Arial Narrow"/>
            </a:rPr>
            <a:t>Les dépenses d'ACTP et de PCH pour les personnes de 60 ans ou plus sont intégrées aux dépenses en direction des personnes âgées.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180975</xdr:rowOff>
    </xdr:from>
    <xdr:to>
      <xdr:col>8</xdr:col>
      <xdr:colOff>514350</xdr:colOff>
      <xdr:row>34</xdr:row>
      <xdr:rowOff>76200</xdr:rowOff>
    </xdr:to>
    <xdr:graphicFrame>
      <xdr:nvGraphicFramePr>
        <xdr:cNvPr id="1" name="Graphique 2"/>
        <xdr:cNvGraphicFramePr/>
      </xdr:nvGraphicFramePr>
      <xdr:xfrm>
        <a:off x="247650" y="3600450"/>
        <a:ext cx="5686425" cy="42100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85725</xdr:colOff>
      <xdr:row>2</xdr:row>
      <xdr:rowOff>66675</xdr:rowOff>
    </xdr:from>
    <xdr:to>
      <xdr:col>30</xdr:col>
      <xdr:colOff>180975</xdr:colOff>
      <xdr:row>28</xdr:row>
      <xdr:rowOff>19050</xdr:rowOff>
    </xdr:to>
    <xdr:pic>
      <xdr:nvPicPr>
        <xdr:cNvPr id="1" name="Picture 4"/>
        <xdr:cNvPicPr preferRelativeResize="1">
          <a:picLocks noChangeAspect="1"/>
        </xdr:cNvPicPr>
      </xdr:nvPicPr>
      <xdr:blipFill>
        <a:blip r:embed="rId1"/>
        <a:stretch>
          <a:fillRect/>
        </a:stretch>
      </xdr:blipFill>
      <xdr:spPr>
        <a:xfrm>
          <a:off x="4010025" y="752475"/>
          <a:ext cx="6534150" cy="4352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eamar\Local%20Settings\Temporary%20Internet%20Files\OLK168\ER_D&#233;penses%20aides%20sociales\carte\Calcul_%20donn&#233;es%20carte%20_evol0913_N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onnées carte_ER2013"/>
      <sheetName val="net"/>
    </sheetNames>
    <sheetDataSet>
      <sheetData sheetId="0">
        <row r="2">
          <cell r="K2">
            <v>0.024387950208032638</v>
          </cell>
        </row>
        <row r="3">
          <cell r="K3">
            <v>0.028808831567016968</v>
          </cell>
        </row>
        <row r="4">
          <cell r="K4">
            <v>0.02629429790299609</v>
          </cell>
        </row>
        <row r="5">
          <cell r="K5">
            <v>0.03646291653577571</v>
          </cell>
        </row>
        <row r="6">
          <cell r="K6">
            <v>0.0050394711568275685</v>
          </cell>
        </row>
        <row r="7">
          <cell r="K7">
            <v>-0.006471837410224168</v>
          </cell>
        </row>
        <row r="8">
          <cell r="K8">
            <v>0.011094456552838139</v>
          </cell>
        </row>
        <row r="9">
          <cell r="K9">
            <v>0.025418217824917155</v>
          </cell>
        </row>
        <row r="10">
          <cell r="K10">
            <v>-0.002476117472681838</v>
          </cell>
        </row>
        <row r="11">
          <cell r="K11">
            <v>0.022975264532675732</v>
          </cell>
        </row>
        <row r="12">
          <cell r="K12">
            <v>-0.047883495738302306</v>
          </cell>
        </row>
        <row r="13">
          <cell r="K13">
            <v>0.0263654545116494</v>
          </cell>
        </row>
        <row r="14">
          <cell r="K14">
            <v>0.024817687237652875</v>
          </cell>
        </row>
        <row r="15">
          <cell r="K15">
            <v>0.016469910006178257</v>
          </cell>
        </row>
        <row r="17">
          <cell r="K17">
            <v>0.018629192353053936</v>
          </cell>
        </row>
        <row r="18">
          <cell r="K18">
            <v>-0.007592200021909745</v>
          </cell>
        </row>
        <row r="19">
          <cell r="K19">
            <v>-0.002311334705651258</v>
          </cell>
        </row>
        <row r="20">
          <cell r="K20">
            <v>0.023640290771418604</v>
          </cell>
        </row>
        <row r="21">
          <cell r="K21">
            <v>0.003625384728836112</v>
          </cell>
        </row>
        <row r="22">
          <cell r="K22">
            <v>0.038992334111209725</v>
          </cell>
        </row>
        <row r="23">
          <cell r="K23">
            <v>0.0036079635911197006</v>
          </cell>
        </row>
        <row r="24">
          <cell r="K24">
            <v>0.019356061514738565</v>
          </cell>
        </row>
        <row r="25">
          <cell r="K25">
            <v>0.022201401365328444</v>
          </cell>
        </row>
        <row r="26">
          <cell r="K26">
            <v>0.01501318278014585</v>
          </cell>
        </row>
        <row r="27">
          <cell r="K27">
            <v>0.021457488442903294</v>
          </cell>
        </row>
        <row r="28">
          <cell r="K28">
            <v>0.02186381100357382</v>
          </cell>
        </row>
        <row r="29">
          <cell r="K29">
            <v>0.015542140146978412</v>
          </cell>
        </row>
        <row r="30">
          <cell r="K30">
            <v>0.004568229858867179</v>
          </cell>
        </row>
        <row r="31">
          <cell r="K31">
            <v>0.008868803431569816</v>
          </cell>
        </row>
        <row r="33">
          <cell r="K33">
            <v>0.05800831127020856</v>
          </cell>
        </row>
        <row r="34">
          <cell r="K34">
            <v>0.023784278337799503</v>
          </cell>
        </row>
        <row r="35">
          <cell r="K35">
            <v>0.028972414088054954</v>
          </cell>
        </row>
        <row r="36">
          <cell r="K36">
            <v>0.009318622301803803</v>
          </cell>
        </row>
        <row r="37">
          <cell r="K37">
            <v>0.01639480632605661</v>
          </cell>
        </row>
        <row r="38">
          <cell r="K38">
            <v>0.01730972656741847</v>
          </cell>
        </row>
        <row r="39">
          <cell r="K39">
            <v>0.011198665157322152</v>
          </cell>
        </row>
        <row r="40">
          <cell r="K40">
            <v>0.02046099481337138</v>
          </cell>
        </row>
        <row r="41">
          <cell r="K41">
            <v>0.021374376669649697</v>
          </cell>
        </row>
        <row r="42">
          <cell r="K42">
            <v>0.010881844388651807</v>
          </cell>
        </row>
        <row r="43">
          <cell r="K43">
            <v>0.017062468653478602</v>
          </cell>
        </row>
        <row r="44">
          <cell r="K44">
            <v>0.011205067166258686</v>
          </cell>
        </row>
        <row r="45">
          <cell r="K45">
            <v>0.006434249296082273</v>
          </cell>
        </row>
        <row r="46">
          <cell r="K46">
            <v>0.013659016732351148</v>
          </cell>
        </row>
        <row r="47">
          <cell r="K47">
            <v>0.018970057605756763</v>
          </cell>
        </row>
        <row r="48">
          <cell r="K48">
            <v>0.030284693782359984</v>
          </cell>
        </row>
        <row r="49">
          <cell r="K49">
            <v>0.020346617768197905</v>
          </cell>
        </row>
        <row r="50">
          <cell r="K50">
            <v>0.009568226274372149</v>
          </cell>
        </row>
        <row r="51">
          <cell r="K51">
            <v>0.019155226615874543</v>
          </cell>
        </row>
        <row r="52">
          <cell r="K52">
            <v>0.010086801904147569</v>
          </cell>
        </row>
        <row r="53">
          <cell r="K53">
            <v>0.07100785262606335</v>
          </cell>
        </row>
        <row r="54">
          <cell r="K54">
            <v>0.020494559349433672</v>
          </cell>
        </row>
        <row r="55">
          <cell r="K55">
            <v>0.004206095534513565</v>
          </cell>
        </row>
        <row r="56">
          <cell r="K56">
            <v>0.027776403462057786</v>
          </cell>
        </row>
        <row r="57">
          <cell r="K57">
            <v>0.012243687698150207</v>
          </cell>
        </row>
        <row r="58">
          <cell r="K58">
            <v>0.027538877459105437</v>
          </cell>
        </row>
        <row r="59">
          <cell r="K59">
            <v>0.02350811797129282</v>
          </cell>
        </row>
        <row r="60">
          <cell r="K60">
            <v>0.0063900943881849415</v>
          </cell>
        </row>
        <row r="61">
          <cell r="K61">
            <v>0.01752512326089195</v>
          </cell>
        </row>
        <row r="63">
          <cell r="K63">
            <v>0.0254411441502862</v>
          </cell>
        </row>
        <row r="64">
          <cell r="K64">
            <v>0.00710716313930515</v>
          </cell>
        </row>
        <row r="65">
          <cell r="K65">
            <v>0.012570986345984192</v>
          </cell>
        </row>
        <row r="66">
          <cell r="K66">
            <v>0.009117490321602917</v>
          </cell>
        </row>
        <row r="67">
          <cell r="K67">
            <v>0.016714668953927925</v>
          </cell>
        </row>
        <row r="68">
          <cell r="K68">
            <v>0.021434048387565463</v>
          </cell>
        </row>
        <row r="70">
          <cell r="K70">
            <v>0.016302641319777766</v>
          </cell>
        </row>
        <row r="71">
          <cell r="K71">
            <v>0.020774290896766967</v>
          </cell>
        </row>
        <row r="72">
          <cell r="K72">
            <v>-0.007993494922221789</v>
          </cell>
        </row>
        <row r="73">
          <cell r="K73">
            <v>0.004960921667010565</v>
          </cell>
        </row>
        <row r="74">
          <cell r="K74">
            <v>0.02663263601403254</v>
          </cell>
        </row>
        <row r="75">
          <cell r="K75">
            <v>0.022079440104904258</v>
          </cell>
        </row>
        <row r="76">
          <cell r="K76">
            <v>0.011340695012994173</v>
          </cell>
        </row>
        <row r="77">
          <cell r="K77">
            <v>0.012359345296903301</v>
          </cell>
        </row>
        <row r="78">
          <cell r="K78">
            <v>0.013628494318838946</v>
          </cell>
        </row>
        <row r="79">
          <cell r="K79">
            <v>0.016358597696240817</v>
          </cell>
        </row>
        <row r="80">
          <cell r="K80">
            <v>0.012808363372055265</v>
          </cell>
        </row>
        <row r="81">
          <cell r="K81">
            <v>0.011688791934320486</v>
          </cell>
        </row>
        <row r="82">
          <cell r="K82">
            <v>0.02765323275078324</v>
          </cell>
        </row>
        <row r="83">
          <cell r="K83">
            <v>0.013795520261465688</v>
          </cell>
        </row>
        <row r="84">
          <cell r="K84">
            <v>0.016880830581641693</v>
          </cell>
        </row>
        <row r="85">
          <cell r="K85">
            <v>0.023887039471890636</v>
          </cell>
        </row>
        <row r="86">
          <cell r="K86">
            <v>0.015710063771850136</v>
          </cell>
        </row>
        <row r="87">
          <cell r="K87">
            <v>0.027430295086136702</v>
          </cell>
        </row>
        <row r="88">
          <cell r="K88">
            <v>0.025815888006573084</v>
          </cell>
        </row>
        <row r="89">
          <cell r="K89">
            <v>0.01033186848590617</v>
          </cell>
        </row>
        <row r="90">
          <cell r="K90">
            <v>0.010025036122041753</v>
          </cell>
        </row>
        <row r="91">
          <cell r="K91">
            <v>0.015256379046445945</v>
          </cell>
        </row>
        <row r="92">
          <cell r="K92">
            <v>0.018833865768550728</v>
          </cell>
        </row>
        <row r="93">
          <cell r="K93">
            <v>0.012290576163143108</v>
          </cell>
        </row>
        <row r="94">
          <cell r="K94">
            <v>0.005909659306042814</v>
          </cell>
        </row>
        <row r="95">
          <cell r="K95">
            <v>0.022284855415658722</v>
          </cell>
        </row>
        <row r="96">
          <cell r="K96">
            <v>0.027073433256805446</v>
          </cell>
        </row>
        <row r="97">
          <cell r="K97">
            <v>0.03048417727345587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I93"/>
  <sheetViews>
    <sheetView showGridLines="0" zoomScale="120" zoomScaleNormal="120" zoomScalePageLayoutView="0" workbookViewId="0" topLeftCell="A1">
      <selection activeCell="P9" sqref="P9"/>
    </sheetView>
  </sheetViews>
  <sheetFormatPr defaultColWidth="3.7109375" defaultRowHeight="12.75"/>
  <cols>
    <col min="1" max="1" width="3.7109375" style="2" customWidth="1"/>
    <col min="2" max="2" width="20.421875" style="2" customWidth="1"/>
    <col min="3" max="6" width="10.7109375" style="2" customWidth="1"/>
    <col min="7" max="7" width="10.7109375" style="22" customWidth="1"/>
    <col min="8" max="9" width="15.7109375" style="2" customWidth="1"/>
    <col min="10" max="30" width="3.7109375" style="45" customWidth="1"/>
    <col min="31" max="16384" width="3.7109375" style="2" customWidth="1"/>
  </cols>
  <sheetData>
    <row r="2" spans="2:9" ht="30" customHeight="1">
      <c r="B2" s="136" t="s">
        <v>58</v>
      </c>
      <c r="C2" s="137"/>
      <c r="D2" s="137"/>
      <c r="E2" s="137"/>
      <c r="F2" s="137"/>
      <c r="G2" s="137"/>
      <c r="H2" s="137"/>
      <c r="I2" s="137"/>
    </row>
    <row r="3" spans="2:9" ht="12" customHeight="1">
      <c r="B3" s="138" t="s">
        <v>13</v>
      </c>
      <c r="C3" s="138"/>
      <c r="D3" s="138"/>
      <c r="E3" s="138"/>
      <c r="F3" s="138"/>
      <c r="G3" s="138"/>
      <c r="H3" s="138"/>
      <c r="I3" s="138"/>
    </row>
    <row r="4" spans="2:9" ht="15" customHeight="1">
      <c r="B4" s="127"/>
      <c r="C4" s="66" t="s">
        <v>8</v>
      </c>
      <c r="D4" s="66" t="s">
        <v>9</v>
      </c>
      <c r="E4" s="66">
        <v>2011</v>
      </c>
      <c r="F4" s="66" t="s">
        <v>15</v>
      </c>
      <c r="G4" s="66" t="s">
        <v>38</v>
      </c>
      <c r="H4" s="67" t="s">
        <v>42</v>
      </c>
      <c r="I4" s="65" t="s">
        <v>46</v>
      </c>
    </row>
    <row r="5" spans="2:9" ht="15" customHeight="1">
      <c r="B5" s="143" t="s">
        <v>0</v>
      </c>
      <c r="C5" s="144"/>
      <c r="D5" s="144"/>
      <c r="E5" s="144"/>
      <c r="F5" s="144"/>
      <c r="G5" s="144"/>
      <c r="H5" s="144"/>
      <c r="I5" s="145"/>
    </row>
    <row r="6" spans="2:9" ht="15" customHeight="1">
      <c r="B6" s="68" t="s">
        <v>55</v>
      </c>
      <c r="C6" s="69">
        <v>7564.327379262088</v>
      </c>
      <c r="D6" s="70">
        <v>7837.976987059513</v>
      </c>
      <c r="E6" s="70">
        <v>7978.8234009917005</v>
      </c>
      <c r="F6" s="70">
        <v>8162.426889312418</v>
      </c>
      <c r="G6" s="177">
        <v>8212.25632971136</v>
      </c>
      <c r="H6" s="74">
        <f>(G6/(F6/F$26))-1</f>
        <v>-0.00457830407686588</v>
      </c>
      <c r="I6" s="75">
        <f>(G6/(C6/C$26))-1</f>
        <v>0.016574877085425932</v>
      </c>
    </row>
    <row r="7" spans="2:9" ht="15" customHeight="1">
      <c r="B7" s="68" t="s">
        <v>56</v>
      </c>
      <c r="C7" s="69">
        <v>6381.888624072777</v>
      </c>
      <c r="D7" s="70">
        <v>6625.742518155647</v>
      </c>
      <c r="E7" s="70">
        <v>6786.353305555519</v>
      </c>
      <c r="F7" s="70">
        <v>6940.816517375855</v>
      </c>
      <c r="G7" s="176">
        <v>6984.344170655069</v>
      </c>
      <c r="H7" s="74">
        <f>(G7/(F7/F$26))-1</f>
        <v>-0.004413547403549156</v>
      </c>
      <c r="I7" s="75">
        <f>(G7/(C7/C$26))-1</f>
        <v>0.024763395710699854</v>
      </c>
    </row>
    <row r="8" spans="2:9" ht="15" customHeight="1">
      <c r="B8" s="143" t="s">
        <v>1</v>
      </c>
      <c r="C8" s="144"/>
      <c r="D8" s="144"/>
      <c r="E8" s="144"/>
      <c r="F8" s="144"/>
      <c r="G8" s="144"/>
      <c r="H8" s="144"/>
      <c r="I8" s="145"/>
    </row>
    <row r="9" spans="2:9" ht="15" customHeight="1">
      <c r="B9" s="68" t="s">
        <v>55</v>
      </c>
      <c r="C9" s="69">
        <v>5603.1290995614745</v>
      </c>
      <c r="D9" s="69">
        <v>5993.065653338817</v>
      </c>
      <c r="E9" s="70">
        <v>6357.94004629052</v>
      </c>
      <c r="F9" s="70">
        <v>6676.749685402559</v>
      </c>
      <c r="G9" s="71">
        <v>6915.52113989932</v>
      </c>
      <c r="H9" s="75">
        <f>(G9/(F9/F$26))-1</f>
        <v>0.024763689535375333</v>
      </c>
      <c r="I9" s="75">
        <f>(G9/(C9/C$26))-1</f>
        <v>0.15569032327491183</v>
      </c>
    </row>
    <row r="10" spans="2:9" ht="15" customHeight="1">
      <c r="B10" s="68" t="s">
        <v>56</v>
      </c>
      <c r="C10" s="69">
        <v>5148.369796151472</v>
      </c>
      <c r="D10" s="69">
        <v>5495.819752918816</v>
      </c>
      <c r="E10" s="70">
        <v>5821.1270872854775</v>
      </c>
      <c r="F10" s="70">
        <v>6084.885496565276</v>
      </c>
      <c r="G10" s="71">
        <v>6315.121388458252</v>
      </c>
      <c r="H10" s="75">
        <f>(G10/(F10/F$26))-1</f>
        <v>0.026817360513039512</v>
      </c>
      <c r="I10" s="75">
        <f>(G10/(C10/C$26))-1</f>
        <v>0.14857447805615198</v>
      </c>
    </row>
    <row r="11" spans="2:9" ht="15" customHeight="1">
      <c r="B11" s="140" t="s">
        <v>2</v>
      </c>
      <c r="C11" s="141"/>
      <c r="D11" s="141"/>
      <c r="E11" s="141"/>
      <c r="F11" s="141"/>
      <c r="G11" s="141"/>
      <c r="H11" s="141"/>
      <c r="I11" s="142"/>
    </row>
    <row r="12" spans="2:9" ht="15" customHeight="1">
      <c r="B12" s="68" t="s">
        <v>55</v>
      </c>
      <c r="C12" s="70">
        <v>6382.089954525377</v>
      </c>
      <c r="D12" s="70">
        <v>6634.9167500446565</v>
      </c>
      <c r="E12" s="70">
        <v>6883.599639625628</v>
      </c>
      <c r="F12" s="72">
        <v>7136.548031119299</v>
      </c>
      <c r="G12" s="71">
        <v>7297.069113236821</v>
      </c>
      <c r="H12" s="74">
        <f>(G12/(F12/F$26))-1</f>
        <v>0.011635769103610194</v>
      </c>
      <c r="I12" s="74">
        <f>(G12/(C12/C$26))-1</f>
        <v>0.0706135387342881</v>
      </c>
    </row>
    <row r="13" spans="2:9" ht="15" customHeight="1">
      <c r="B13" s="68" t="s">
        <v>56</v>
      </c>
      <c r="C13" s="70">
        <v>6259.310217316227</v>
      </c>
      <c r="D13" s="70">
        <v>6509.591607714656</v>
      </c>
      <c r="E13" s="70">
        <v>6700.832438632254</v>
      </c>
      <c r="F13" s="72">
        <v>6957.670898949683</v>
      </c>
      <c r="G13" s="71">
        <v>7108.907916577967</v>
      </c>
      <c r="H13" s="74">
        <f>(G13/(F13/F$26))-1</f>
        <v>0.01088770911316761</v>
      </c>
      <c r="I13" s="74">
        <f>(G13/(C13/C$26))-1</f>
        <v>0.06346598921785884</v>
      </c>
    </row>
    <row r="14" spans="2:9" ht="15" customHeight="1">
      <c r="B14" s="140" t="s">
        <v>47</v>
      </c>
      <c r="C14" s="141"/>
      <c r="D14" s="141"/>
      <c r="E14" s="141"/>
      <c r="F14" s="141"/>
      <c r="G14" s="141"/>
      <c r="H14" s="141"/>
      <c r="I14" s="142"/>
    </row>
    <row r="15" spans="2:9" ht="15" customHeight="1">
      <c r="B15" s="68" t="s">
        <v>55</v>
      </c>
      <c r="C15" s="70">
        <v>7006.640951937777</v>
      </c>
      <c r="D15" s="70">
        <v>7673.700131221545</v>
      </c>
      <c r="E15" s="70">
        <v>7909.753273782335</v>
      </c>
      <c r="F15" s="72">
        <v>8225.555549270994</v>
      </c>
      <c r="G15" s="71">
        <v>8815.37865673</v>
      </c>
      <c r="H15" s="74">
        <f>(G15/(F15/F$26))-1</f>
        <v>0.06032656500297162</v>
      </c>
      <c r="I15" s="74">
        <f>(G15/(C15/C$26))-1</f>
        <v>0.17808954358291218</v>
      </c>
    </row>
    <row r="16" spans="2:9" ht="15" customHeight="1">
      <c r="B16" s="68" t="s">
        <v>56</v>
      </c>
      <c r="C16" s="70">
        <v>6632.637438721394</v>
      </c>
      <c r="D16" s="70">
        <v>7368.673540963294</v>
      </c>
      <c r="E16" s="70">
        <v>7578.692220076434</v>
      </c>
      <c r="F16" s="72">
        <v>8027.918704388641</v>
      </c>
      <c r="G16" s="71">
        <v>8689.126148219999</v>
      </c>
      <c r="H16" s="74">
        <f>(G16/(F16/F$26))-1</f>
        <v>0.07087072568553943</v>
      </c>
      <c r="I16" s="74">
        <f>(G16/(C16/C$26))-1</f>
        <v>0.22669624807980893</v>
      </c>
    </row>
    <row r="17" spans="2:9" ht="15" customHeight="1">
      <c r="B17" s="140" t="s">
        <v>41</v>
      </c>
      <c r="C17" s="141"/>
      <c r="D17" s="141"/>
      <c r="E17" s="141"/>
      <c r="F17" s="141"/>
      <c r="G17" s="141"/>
      <c r="H17" s="141"/>
      <c r="I17" s="142"/>
    </row>
    <row r="18" spans="2:9" ht="15" customHeight="1">
      <c r="B18" s="68" t="s">
        <v>55</v>
      </c>
      <c r="C18" s="70">
        <v>26556.187385286714</v>
      </c>
      <c r="D18" s="70">
        <v>28139.65952166453</v>
      </c>
      <c r="E18" s="70">
        <v>29130.116360690183</v>
      </c>
      <c r="F18" s="72">
        <v>30201.28015510527</v>
      </c>
      <c r="G18" s="71">
        <f>G15+G12+G9+G6</f>
        <v>31240.2252395775</v>
      </c>
      <c r="H18" s="74">
        <f>(G18/(F18/F$26))-1</f>
        <v>0.023417206720831585</v>
      </c>
      <c r="I18" s="74">
        <f>(G18/(C18/C$26))-1</f>
        <v>0.10152821200118223</v>
      </c>
    </row>
    <row r="19" spans="2:9" ht="15" customHeight="1">
      <c r="B19" s="68" t="s">
        <v>56</v>
      </c>
      <c r="C19" s="70">
        <v>24422.206076261868</v>
      </c>
      <c r="D19" s="70">
        <v>25999.827419752415</v>
      </c>
      <c r="E19" s="70">
        <v>26887.005051549684</v>
      </c>
      <c r="F19" s="72">
        <v>27838.573033159453</v>
      </c>
      <c r="G19" s="71">
        <f>G16+G13+G10+G7</f>
        <v>29097.499623911284</v>
      </c>
      <c r="H19" s="74">
        <f>(G19/(F19/F$26))-1</f>
        <v>0.03412398507240666</v>
      </c>
      <c r="I19" s="74">
        <f>(G19/(C19/C$26))-1</f>
        <v>0.11562431816602903</v>
      </c>
    </row>
    <row r="20" spans="2:9" ht="15" customHeight="1">
      <c r="B20" s="140" t="s">
        <v>16</v>
      </c>
      <c r="C20" s="141"/>
      <c r="D20" s="141"/>
      <c r="E20" s="141"/>
      <c r="F20" s="141"/>
      <c r="G20" s="141"/>
      <c r="H20" s="141"/>
      <c r="I20" s="142"/>
    </row>
    <row r="21" spans="2:9" ht="15" customHeight="1">
      <c r="B21" s="73" t="s">
        <v>55</v>
      </c>
      <c r="C21" s="76">
        <v>29559.99696128171</v>
      </c>
      <c r="D21" s="76">
        <v>31222.849775525676</v>
      </c>
      <c r="E21" s="76">
        <v>32274.426540391847</v>
      </c>
      <c r="F21" s="76">
        <v>33328.089565991395</v>
      </c>
      <c r="G21" s="71">
        <v>34444.784845964154</v>
      </c>
      <c r="H21" s="74">
        <f>(G21/(F21/F$26))-1</f>
        <v>0.022532137886461134</v>
      </c>
      <c r="I21" s="74">
        <f>(G21/(C21/C$26))-1</f>
        <v>0.09110434169512338</v>
      </c>
    </row>
    <row r="22" spans="2:9" ht="15" customHeight="1">
      <c r="B22" s="73" t="s">
        <v>56</v>
      </c>
      <c r="C22" s="76">
        <v>27328.432764574714</v>
      </c>
      <c r="D22" s="76">
        <v>28938.883012578422</v>
      </c>
      <c r="E22" s="76">
        <v>29873.021614700134</v>
      </c>
      <c r="F22" s="76">
        <v>30972.3427454689</v>
      </c>
      <c r="G22" s="71">
        <v>32055.323328355218</v>
      </c>
      <c r="H22" s="74">
        <f>(G22/(F22/F$26))-1</f>
        <v>0.02397655990898162</v>
      </c>
      <c r="I22" s="74">
        <f>(G22/(C22/C$26))-1</f>
        <v>0.09832944829381396</v>
      </c>
    </row>
    <row r="23" spans="2:9" ht="135.75" customHeight="1">
      <c r="B23" s="139" t="s">
        <v>57</v>
      </c>
      <c r="C23" s="139"/>
      <c r="D23" s="139"/>
      <c r="E23" s="139"/>
      <c r="F23" s="139"/>
      <c r="G23" s="139"/>
      <c r="H23" s="139"/>
      <c r="I23" s="139"/>
    </row>
    <row r="24" spans="2:9" ht="12.75" customHeight="1">
      <c r="B24" s="64"/>
      <c r="C24" s="77"/>
      <c r="D24" s="77"/>
      <c r="E24" s="77"/>
      <c r="F24" s="77"/>
      <c r="G24" s="77"/>
      <c r="H24" s="64"/>
      <c r="I24" s="64"/>
    </row>
    <row r="25" spans="2:9" ht="12.75">
      <c r="B25" s="34"/>
      <c r="C25" s="19">
        <v>2009</v>
      </c>
      <c r="D25" s="19">
        <v>2010</v>
      </c>
      <c r="E25" s="19">
        <v>2011</v>
      </c>
      <c r="F25" s="19">
        <v>2012</v>
      </c>
      <c r="G25" s="36">
        <v>2013</v>
      </c>
      <c r="H25" s="45"/>
      <c r="I25" s="45"/>
    </row>
    <row r="26" spans="2:9" ht="12.75" customHeight="1">
      <c r="B26" s="35"/>
      <c r="C26" s="20">
        <v>0.9363693566147554</v>
      </c>
      <c r="D26" s="20">
        <v>0.9520213937391852</v>
      </c>
      <c r="E26" s="20">
        <v>0.9705836086204185</v>
      </c>
      <c r="F26" s="21">
        <v>0.9893817838603115</v>
      </c>
      <c r="G26" s="33">
        <v>1</v>
      </c>
      <c r="H26" s="45"/>
      <c r="I26" s="48"/>
    </row>
    <row r="27" spans="2:9" ht="12.75">
      <c r="B27" s="45"/>
      <c r="C27" s="45"/>
      <c r="D27" s="45"/>
      <c r="E27" s="45"/>
      <c r="F27" s="45"/>
      <c r="G27" s="46"/>
      <c r="H27" s="47"/>
      <c r="I27" s="45"/>
    </row>
    <row r="28" s="45" customFormat="1" ht="12.75">
      <c r="G28" s="46"/>
    </row>
    <row r="29" s="45" customFormat="1" ht="12.75">
      <c r="G29" s="46"/>
    </row>
    <row r="30" s="45" customFormat="1" ht="12.75">
      <c r="G30" s="46"/>
    </row>
    <row r="31" s="45" customFormat="1" ht="12.75">
      <c r="G31" s="46"/>
    </row>
    <row r="32" s="45" customFormat="1" ht="12.75">
      <c r="G32" s="46"/>
    </row>
    <row r="33" s="45" customFormat="1" ht="12.75">
      <c r="G33" s="46"/>
    </row>
    <row r="34" s="45" customFormat="1" ht="12.75">
      <c r="G34" s="46"/>
    </row>
    <row r="35" s="45" customFormat="1" ht="12.75">
      <c r="G35" s="46"/>
    </row>
    <row r="36" s="45" customFormat="1" ht="12.75">
      <c r="G36" s="46"/>
    </row>
    <row r="37" s="45" customFormat="1" ht="12.75">
      <c r="G37" s="46"/>
    </row>
    <row r="38" s="45" customFormat="1" ht="12.75">
      <c r="G38" s="46"/>
    </row>
    <row r="39" s="45" customFormat="1" ht="12.75">
      <c r="G39" s="46"/>
    </row>
    <row r="40" s="45" customFormat="1" ht="12.75">
      <c r="G40" s="46"/>
    </row>
    <row r="41" s="45" customFormat="1" ht="12.75">
      <c r="G41" s="46"/>
    </row>
    <row r="42" s="45" customFormat="1" ht="12.75">
      <c r="G42" s="46"/>
    </row>
    <row r="43" s="45" customFormat="1" ht="12.75">
      <c r="G43" s="46"/>
    </row>
    <row r="44" s="45" customFormat="1" ht="12.75">
      <c r="G44" s="46"/>
    </row>
    <row r="45" s="45" customFormat="1" ht="12.75">
      <c r="G45" s="46"/>
    </row>
    <row r="46" s="45" customFormat="1" ht="12.75">
      <c r="G46" s="46"/>
    </row>
    <row r="47" s="45" customFormat="1" ht="12.75">
      <c r="G47" s="46"/>
    </row>
    <row r="48" s="45" customFormat="1" ht="12.75">
      <c r="G48" s="46"/>
    </row>
    <row r="49" s="45" customFormat="1" ht="12.75">
      <c r="G49" s="46"/>
    </row>
    <row r="50" s="45" customFormat="1" ht="12.75">
      <c r="G50" s="46"/>
    </row>
    <row r="51" s="45" customFormat="1" ht="12.75">
      <c r="G51" s="46"/>
    </row>
    <row r="52" s="45" customFormat="1" ht="12.75">
      <c r="G52" s="46"/>
    </row>
    <row r="53" s="45" customFormat="1" ht="12.75">
      <c r="G53" s="46"/>
    </row>
    <row r="54" s="45" customFormat="1" ht="12.75">
      <c r="G54" s="46"/>
    </row>
    <row r="55" s="45" customFormat="1" ht="12.75">
      <c r="G55" s="46"/>
    </row>
    <row r="56" s="45" customFormat="1" ht="12.75">
      <c r="G56" s="46"/>
    </row>
    <row r="57" s="45" customFormat="1" ht="12.75">
      <c r="G57" s="46"/>
    </row>
    <row r="58" s="45" customFormat="1" ht="12.75">
      <c r="G58" s="46"/>
    </row>
    <row r="59" s="45" customFormat="1" ht="12.75">
      <c r="G59" s="46"/>
    </row>
    <row r="60" s="45" customFormat="1" ht="12.75">
      <c r="G60" s="46"/>
    </row>
    <row r="61" s="45" customFormat="1" ht="12.75">
      <c r="G61" s="46"/>
    </row>
    <row r="62" s="45" customFormat="1" ht="12.75">
      <c r="G62" s="46"/>
    </row>
    <row r="63" s="45" customFormat="1" ht="12.75">
      <c r="G63" s="46"/>
    </row>
    <row r="64" s="45" customFormat="1" ht="12.75">
      <c r="G64" s="46"/>
    </row>
    <row r="65" s="45" customFormat="1" ht="12.75">
      <c r="G65" s="46"/>
    </row>
    <row r="66" s="45" customFormat="1" ht="12.75">
      <c r="G66" s="46"/>
    </row>
    <row r="67" s="45" customFormat="1" ht="12.75">
      <c r="G67" s="46"/>
    </row>
    <row r="68" s="45" customFormat="1" ht="12.75">
      <c r="G68" s="46"/>
    </row>
    <row r="69" s="45" customFormat="1" ht="12.75">
      <c r="G69" s="46"/>
    </row>
    <row r="70" s="45" customFormat="1" ht="12.75">
      <c r="G70" s="46"/>
    </row>
    <row r="71" s="45" customFormat="1" ht="12.75">
      <c r="G71" s="46"/>
    </row>
    <row r="72" s="45" customFormat="1" ht="12.75">
      <c r="G72" s="46"/>
    </row>
    <row r="73" s="45" customFormat="1" ht="12.75">
      <c r="G73" s="46"/>
    </row>
    <row r="74" s="45" customFormat="1" ht="12.75">
      <c r="G74" s="46"/>
    </row>
    <row r="75" s="45" customFormat="1" ht="12.75">
      <c r="G75" s="46"/>
    </row>
    <row r="76" s="45" customFormat="1" ht="12.75">
      <c r="G76" s="46"/>
    </row>
    <row r="77" s="45" customFormat="1" ht="12.75">
      <c r="G77" s="46"/>
    </row>
    <row r="78" s="45" customFormat="1" ht="12.75">
      <c r="G78" s="46"/>
    </row>
    <row r="79" s="45" customFormat="1" ht="12.75">
      <c r="G79" s="46"/>
    </row>
    <row r="80" s="45" customFormat="1" ht="12.75">
      <c r="G80" s="46"/>
    </row>
    <row r="81" s="45" customFormat="1" ht="12.75">
      <c r="G81" s="46"/>
    </row>
    <row r="82" s="45" customFormat="1" ht="12.75">
      <c r="G82" s="46"/>
    </row>
    <row r="83" s="45" customFormat="1" ht="12.75">
      <c r="G83" s="46"/>
    </row>
    <row r="84" s="45" customFormat="1" ht="12.75">
      <c r="G84" s="46"/>
    </row>
    <row r="85" s="45" customFormat="1" ht="12.75">
      <c r="G85" s="46"/>
    </row>
    <row r="86" s="45" customFormat="1" ht="12.75">
      <c r="G86" s="46"/>
    </row>
    <row r="87" s="45" customFormat="1" ht="12.75">
      <c r="G87" s="46"/>
    </row>
    <row r="88" s="45" customFormat="1" ht="12.75">
      <c r="G88" s="46"/>
    </row>
    <row r="89" s="45" customFormat="1" ht="12.75">
      <c r="G89" s="46"/>
    </row>
    <row r="90" s="45" customFormat="1" ht="12.75">
      <c r="G90" s="46"/>
    </row>
    <row r="91" s="45" customFormat="1" ht="12.75">
      <c r="G91" s="46"/>
    </row>
    <row r="92" s="45" customFormat="1" ht="12.75">
      <c r="G92" s="46"/>
    </row>
    <row r="93" s="45" customFormat="1" ht="12.75">
      <c r="G93" s="46"/>
    </row>
  </sheetData>
  <sheetProtection/>
  <mergeCells count="9">
    <mergeCell ref="B2:I2"/>
    <mergeCell ref="B3:I3"/>
    <mergeCell ref="B23:I23"/>
    <mergeCell ref="B17:I17"/>
    <mergeCell ref="B14:I14"/>
    <mergeCell ref="B5:I5"/>
    <mergeCell ref="B8:I8"/>
    <mergeCell ref="B11:I11"/>
    <mergeCell ref="B20:I20"/>
  </mergeCells>
  <printOptions/>
  <pageMargins left="0.7874015748031497" right="0.2755905511811024" top="0.984251968503937" bottom="0.984251968503937" header="0.5118110236220472" footer="0.5118110236220472"/>
  <pageSetup fitToHeight="1" fitToWidth="1" horizontalDpi="300" verticalDpi="300" orientation="landscape" paperSize="9" scale="92" r:id="rId1"/>
  <ignoredErrors>
    <ignoredError sqref="C4:F4" numberStoredAsText="1"/>
  </ignoredErrors>
</worksheet>
</file>

<file path=xl/worksheets/sheet2.xml><?xml version="1.0" encoding="utf-8"?>
<worksheet xmlns="http://schemas.openxmlformats.org/spreadsheetml/2006/main" xmlns:r="http://schemas.openxmlformats.org/officeDocument/2006/relationships">
  <dimension ref="B2:AG154"/>
  <sheetViews>
    <sheetView showGridLines="0" zoomScaleSheetLayoutView="100" zoomScalePageLayoutView="0" workbookViewId="0" topLeftCell="A1">
      <selection activeCell="Q11" sqref="Q11"/>
    </sheetView>
  </sheetViews>
  <sheetFormatPr defaultColWidth="3.7109375" defaultRowHeight="12.75"/>
  <cols>
    <col min="1" max="1" width="3.7109375" style="38" customWidth="1"/>
    <col min="2" max="2" width="51.7109375" style="38" customWidth="1"/>
    <col min="3" max="7" width="12.7109375" style="41" customWidth="1"/>
    <col min="8" max="9" width="20.7109375" style="17" customWidth="1"/>
    <col min="10" max="33" width="3.7109375" style="37" customWidth="1"/>
    <col min="34" max="16384" width="3.7109375" style="38" customWidth="1"/>
  </cols>
  <sheetData>
    <row r="2" spans="2:33" s="79" customFormat="1" ht="30" customHeight="1">
      <c r="B2" s="136" t="s">
        <v>59</v>
      </c>
      <c r="C2" s="137"/>
      <c r="D2" s="137"/>
      <c r="E2" s="137"/>
      <c r="F2" s="137"/>
      <c r="G2" s="137"/>
      <c r="H2" s="137"/>
      <c r="I2" s="137"/>
      <c r="J2" s="78"/>
      <c r="K2" s="78"/>
      <c r="L2" s="78"/>
      <c r="M2" s="78"/>
      <c r="N2" s="78"/>
      <c r="O2" s="78"/>
      <c r="P2" s="78"/>
      <c r="Q2" s="78"/>
      <c r="R2" s="78"/>
      <c r="S2" s="78"/>
      <c r="T2" s="78"/>
      <c r="U2" s="78"/>
      <c r="V2" s="78"/>
      <c r="W2" s="78"/>
      <c r="X2" s="78"/>
      <c r="Y2" s="78"/>
      <c r="Z2" s="78"/>
      <c r="AA2" s="78"/>
      <c r="AB2" s="78"/>
      <c r="AC2" s="78"/>
      <c r="AD2" s="78"/>
      <c r="AE2" s="78"/>
      <c r="AF2" s="78"/>
      <c r="AG2" s="78"/>
    </row>
    <row r="3" spans="2:9" s="37" customFormat="1" ht="13.5">
      <c r="B3" s="146" t="s">
        <v>60</v>
      </c>
      <c r="C3" s="146"/>
      <c r="D3" s="146"/>
      <c r="E3" s="146"/>
      <c r="F3" s="146"/>
      <c r="G3" s="146"/>
      <c r="H3" s="146"/>
      <c r="I3" s="146"/>
    </row>
    <row r="4" spans="2:9" ht="12" customHeight="1">
      <c r="B4" s="114"/>
      <c r="C4" s="86">
        <v>2009</v>
      </c>
      <c r="D4" s="86">
        <v>2010</v>
      </c>
      <c r="E4" s="86">
        <v>2011</v>
      </c>
      <c r="F4" s="86">
        <v>2012</v>
      </c>
      <c r="G4" s="86" t="s">
        <v>38</v>
      </c>
      <c r="H4" s="87" t="s">
        <v>42</v>
      </c>
      <c r="I4" s="88" t="s">
        <v>43</v>
      </c>
    </row>
    <row r="5" spans="2:9" ht="12" customHeight="1">
      <c r="B5" s="147" t="s">
        <v>0</v>
      </c>
      <c r="C5" s="148"/>
      <c r="D5" s="148"/>
      <c r="E5" s="148"/>
      <c r="F5" s="148"/>
      <c r="G5" s="148"/>
      <c r="H5" s="148"/>
      <c r="I5" s="149"/>
    </row>
    <row r="6" spans="2:33" s="40" customFormat="1" ht="12" customHeight="1">
      <c r="B6" s="85" t="s">
        <v>62</v>
      </c>
      <c r="C6" s="94">
        <v>1278500</v>
      </c>
      <c r="D6" s="94">
        <v>1314800</v>
      </c>
      <c r="E6" s="94">
        <v>1347800</v>
      </c>
      <c r="F6" s="94">
        <v>1376800</v>
      </c>
      <c r="G6" s="94">
        <v>1403900</v>
      </c>
      <c r="H6" s="97">
        <f>G6/F6-1</f>
        <v>0.01968332364904124</v>
      </c>
      <c r="I6" s="97">
        <f>G6/C6-1</f>
        <v>0.09808369182635901</v>
      </c>
      <c r="J6" s="39"/>
      <c r="K6" s="39"/>
      <c r="L6" s="39"/>
      <c r="M6" s="39"/>
      <c r="N6" s="39"/>
      <c r="O6" s="39"/>
      <c r="P6" s="39"/>
      <c r="Q6" s="39"/>
      <c r="R6" s="39"/>
      <c r="S6" s="39"/>
      <c r="T6" s="39"/>
      <c r="U6" s="39"/>
      <c r="V6" s="39"/>
      <c r="W6" s="39"/>
      <c r="X6" s="39"/>
      <c r="Y6" s="39"/>
      <c r="Z6" s="39"/>
      <c r="AA6" s="39"/>
      <c r="AB6" s="39"/>
      <c r="AC6" s="39"/>
      <c r="AD6" s="39"/>
      <c r="AE6" s="39"/>
      <c r="AF6" s="39"/>
      <c r="AG6" s="39"/>
    </row>
    <row r="7" spans="2:9" ht="12" customHeight="1">
      <c r="B7" s="183" t="s">
        <v>86</v>
      </c>
      <c r="C7" s="95">
        <v>717600</v>
      </c>
      <c r="D7" s="95">
        <v>740700</v>
      </c>
      <c r="E7" s="95">
        <v>758500</v>
      </c>
      <c r="F7" s="95">
        <v>772700</v>
      </c>
      <c r="G7" s="95">
        <v>786100</v>
      </c>
      <c r="H7" s="98">
        <f>G7/F7-1</f>
        <v>0.017341788533713043</v>
      </c>
      <c r="I7" s="98">
        <f>G7/C7-1</f>
        <v>0.09545707915273138</v>
      </c>
    </row>
    <row r="8" spans="2:9" ht="12" customHeight="1">
      <c r="B8" s="183" t="s">
        <v>87</v>
      </c>
      <c r="C8" s="95">
        <v>560900</v>
      </c>
      <c r="D8" s="95">
        <v>574100</v>
      </c>
      <c r="E8" s="95">
        <v>589300</v>
      </c>
      <c r="F8" s="95">
        <v>604100</v>
      </c>
      <c r="G8" s="95">
        <v>617700</v>
      </c>
      <c r="H8" s="98">
        <f>G8/F8-1</f>
        <v>0.022512829001820833</v>
      </c>
      <c r="I8" s="98">
        <f>G8/C8-1</f>
        <v>0.10126582278481022</v>
      </c>
    </row>
    <row r="9" spans="2:33" s="40" customFormat="1" ht="12" customHeight="1">
      <c r="B9" s="85" t="s">
        <v>63</v>
      </c>
      <c r="C9" s="94">
        <v>7564.327379262088</v>
      </c>
      <c r="D9" s="94">
        <v>7837.976987059513</v>
      </c>
      <c r="E9" s="94">
        <v>7978.8234009917005</v>
      </c>
      <c r="F9" s="94">
        <v>8162.426889312418</v>
      </c>
      <c r="G9" s="94">
        <v>8212.256329711356</v>
      </c>
      <c r="H9" s="97">
        <f>G9/(F9/$F$54)-1</f>
        <v>-0.004578304076866324</v>
      </c>
      <c r="I9" s="97">
        <f>G9/(C9/$C$54)-1</f>
        <v>0.016574877085425488</v>
      </c>
      <c r="J9" s="39"/>
      <c r="K9" s="39"/>
      <c r="L9" s="39"/>
      <c r="M9" s="39"/>
      <c r="N9" s="39"/>
      <c r="O9" s="39"/>
      <c r="P9" s="39"/>
      <c r="Q9" s="39"/>
      <c r="R9" s="39"/>
      <c r="S9" s="39"/>
      <c r="T9" s="39"/>
      <c r="U9" s="39"/>
      <c r="V9" s="39"/>
      <c r="W9" s="39"/>
      <c r="X9" s="39"/>
      <c r="Y9" s="39"/>
      <c r="Z9" s="39"/>
      <c r="AA9" s="39"/>
      <c r="AB9" s="39"/>
      <c r="AC9" s="39"/>
      <c r="AD9" s="39"/>
      <c r="AE9" s="39"/>
      <c r="AF9" s="39"/>
      <c r="AG9" s="39"/>
    </row>
    <row r="10" spans="2:9" ht="12" customHeight="1">
      <c r="B10" s="183" t="s">
        <v>48</v>
      </c>
      <c r="C10" s="95">
        <v>3426.6929085961283</v>
      </c>
      <c r="D10" s="95">
        <v>3538.405724148195</v>
      </c>
      <c r="E10" s="95">
        <v>3569.423593271699</v>
      </c>
      <c r="F10" s="95">
        <v>3595.1488208903324</v>
      </c>
      <c r="G10" s="95">
        <v>3583.4191006875917</v>
      </c>
      <c r="H10" s="98">
        <f>G10/(F10/$F$54)-1</f>
        <v>-0.013846224791496109</v>
      </c>
      <c r="I10" s="98">
        <f>G10/(C10/$C$54)-1</f>
        <v>-0.020804044221595763</v>
      </c>
    </row>
    <row r="11" spans="2:9" ht="12" customHeight="1">
      <c r="B11" s="185" t="s">
        <v>49</v>
      </c>
      <c r="C11" s="96">
        <v>3905</v>
      </c>
      <c r="D11" s="96">
        <v>4076</v>
      </c>
      <c r="E11" s="96">
        <v>4185.08441959</v>
      </c>
      <c r="F11" s="96">
        <v>4341.038661859314</v>
      </c>
      <c r="G11" s="96">
        <v>4399.189186000663</v>
      </c>
      <c r="H11" s="99">
        <f>G11/(F11/$F$54)-1</f>
        <v>0.002635079624035086</v>
      </c>
      <c r="I11" s="99">
        <f>G11/(C11/$C$54)-1</f>
        <v>0.054869640901928474</v>
      </c>
    </row>
    <row r="12" spans="2:9" ht="12" customHeight="1">
      <c r="B12" s="147" t="s">
        <v>1</v>
      </c>
      <c r="C12" s="148"/>
      <c r="D12" s="148"/>
      <c r="E12" s="148"/>
      <c r="F12" s="148"/>
      <c r="G12" s="148"/>
      <c r="H12" s="148"/>
      <c r="I12" s="149"/>
    </row>
    <row r="13" spans="2:33" s="40" customFormat="1" ht="12" customHeight="1">
      <c r="B13" s="85" t="s">
        <v>62</v>
      </c>
      <c r="C13" s="94">
        <v>296300</v>
      </c>
      <c r="D13" s="94">
        <v>321000</v>
      </c>
      <c r="E13" s="94">
        <v>343800</v>
      </c>
      <c r="F13" s="94">
        <v>362500</v>
      </c>
      <c r="G13" s="94">
        <v>374900</v>
      </c>
      <c r="H13" s="97">
        <f>G13/F13-1</f>
        <v>0.03420689655172415</v>
      </c>
      <c r="I13" s="97">
        <f>G13/C13-1</f>
        <v>0.26527168410394864</v>
      </c>
      <c r="J13" s="39"/>
      <c r="K13" s="39"/>
      <c r="L13" s="39"/>
      <c r="M13" s="39"/>
      <c r="N13" s="39"/>
      <c r="O13" s="39"/>
      <c r="P13" s="39"/>
      <c r="Q13" s="39"/>
      <c r="R13" s="39"/>
      <c r="S13" s="39"/>
      <c r="T13" s="39"/>
      <c r="U13" s="39"/>
      <c r="V13" s="39"/>
      <c r="W13" s="39"/>
      <c r="X13" s="39"/>
      <c r="Y13" s="39"/>
      <c r="Z13" s="39"/>
      <c r="AA13" s="39"/>
      <c r="AB13" s="39"/>
      <c r="AC13" s="39"/>
      <c r="AD13" s="39"/>
      <c r="AE13" s="39"/>
      <c r="AF13" s="39"/>
      <c r="AG13" s="39"/>
    </row>
    <row r="14" spans="2:9" ht="12" customHeight="1">
      <c r="B14" s="183" t="s">
        <v>84</v>
      </c>
      <c r="C14" s="95">
        <v>158700</v>
      </c>
      <c r="D14" s="95">
        <v>177500</v>
      </c>
      <c r="E14" s="95">
        <v>194400</v>
      </c>
      <c r="F14" s="95">
        <v>204500</v>
      </c>
      <c r="G14" s="95">
        <v>210300</v>
      </c>
      <c r="H14" s="98">
        <f>G14/F14-1</f>
        <v>0.02836185819070902</v>
      </c>
      <c r="I14" s="98">
        <f>G14/C14-1</f>
        <v>0.32514177693761814</v>
      </c>
    </row>
    <row r="15" spans="2:9" ht="12" customHeight="1">
      <c r="B15" s="183" t="s">
        <v>81</v>
      </c>
      <c r="C15" s="95">
        <v>137500</v>
      </c>
      <c r="D15" s="95">
        <v>143400</v>
      </c>
      <c r="E15" s="95">
        <v>149400</v>
      </c>
      <c r="F15" s="95">
        <v>158000</v>
      </c>
      <c r="G15" s="95">
        <v>164600</v>
      </c>
      <c r="H15" s="98">
        <f>G15/F15-1</f>
        <v>0.04177215189873418</v>
      </c>
      <c r="I15" s="98">
        <f>G15/C15-1</f>
        <v>0.19709090909090898</v>
      </c>
    </row>
    <row r="16" spans="2:33" s="40" customFormat="1" ht="12" customHeight="1">
      <c r="B16" s="85" t="s">
        <v>63</v>
      </c>
      <c r="C16" s="94">
        <v>5603.1290995614745</v>
      </c>
      <c r="D16" s="94">
        <v>5993.065653338817</v>
      </c>
      <c r="E16" s="94">
        <v>6357.94004629052</v>
      </c>
      <c r="F16" s="94">
        <v>6676.749685402559</v>
      </c>
      <c r="G16" s="94">
        <v>6915.52113989932</v>
      </c>
      <c r="H16" s="97">
        <f>G16/(F16/$F$54)-1</f>
        <v>0.024763689535375333</v>
      </c>
      <c r="I16" s="97">
        <f>G16/(C16/$C$54)-1</f>
        <v>0.15569032327491183</v>
      </c>
      <c r="J16" s="39"/>
      <c r="K16" s="39"/>
      <c r="L16" s="39"/>
      <c r="M16" s="39"/>
      <c r="N16" s="39"/>
      <c r="O16" s="39"/>
      <c r="P16" s="39"/>
      <c r="Q16" s="39"/>
      <c r="R16" s="39"/>
      <c r="S16" s="39"/>
      <c r="T16" s="39"/>
      <c r="U16" s="39"/>
      <c r="V16" s="39"/>
      <c r="W16" s="39"/>
      <c r="X16" s="39"/>
      <c r="Y16" s="39"/>
      <c r="Z16" s="39"/>
      <c r="AA16" s="39"/>
      <c r="AB16" s="39"/>
      <c r="AC16" s="39"/>
      <c r="AD16" s="39"/>
      <c r="AE16" s="39"/>
      <c r="AF16" s="39"/>
      <c r="AG16" s="39"/>
    </row>
    <row r="17" spans="2:9" ht="12" customHeight="1">
      <c r="B17" s="183" t="s">
        <v>85</v>
      </c>
      <c r="C17" s="95">
        <v>1204.3722359781384</v>
      </c>
      <c r="D17" s="95">
        <v>1342.2309664356762</v>
      </c>
      <c r="E17" s="95">
        <v>1451.5971876139545</v>
      </c>
      <c r="F17" s="95">
        <v>1531.906966337185</v>
      </c>
      <c r="G17" s="95">
        <v>1578.1353651101076</v>
      </c>
      <c r="H17" s="98">
        <f>G17/(F17/$F$54)-1</f>
        <v>0.019238385238866007</v>
      </c>
      <c r="I17" s="98">
        <f>G17/(C17/$C$54)-1</f>
        <v>0.22696086171316132</v>
      </c>
    </row>
    <row r="18" spans="2:9" ht="12" customHeight="1">
      <c r="B18" s="185" t="s">
        <v>7</v>
      </c>
      <c r="C18" s="96">
        <v>4247.016280013334</v>
      </c>
      <c r="D18" s="96">
        <v>4495.268199803142</v>
      </c>
      <c r="E18" s="96">
        <v>4733.820797101789</v>
      </c>
      <c r="F18" s="96">
        <v>4962.506298691002</v>
      </c>
      <c r="G18" s="96">
        <v>5126.847995857042</v>
      </c>
      <c r="H18" s="99">
        <f>G18/(F18/$F$54)-1</f>
        <v>0.02214681663168716</v>
      </c>
      <c r="I18" s="99">
        <f>G18/(C18/$C$54)-1</f>
        <v>0.13035200310728134</v>
      </c>
    </row>
    <row r="19" spans="2:9" ht="12" customHeight="1">
      <c r="B19" s="150" t="s">
        <v>44</v>
      </c>
      <c r="C19" s="151"/>
      <c r="D19" s="151"/>
      <c r="E19" s="151"/>
      <c r="F19" s="151"/>
      <c r="G19" s="151"/>
      <c r="H19" s="151"/>
      <c r="I19" s="152"/>
    </row>
    <row r="20" spans="2:33" s="40" customFormat="1" ht="12" customHeight="1">
      <c r="B20" s="85" t="s">
        <v>62</v>
      </c>
      <c r="C20" s="94">
        <v>287000</v>
      </c>
      <c r="D20" s="94">
        <v>289600</v>
      </c>
      <c r="E20" s="94">
        <v>294000</v>
      </c>
      <c r="F20" s="94">
        <v>300300</v>
      </c>
      <c r="G20" s="94">
        <v>305000</v>
      </c>
      <c r="H20" s="97">
        <f>G20/F20-1</f>
        <v>0.015651015651015676</v>
      </c>
      <c r="I20" s="97">
        <f>G20/C20-1</f>
        <v>0.06271777003484313</v>
      </c>
      <c r="J20" s="39"/>
      <c r="K20" s="39"/>
      <c r="L20" s="39"/>
      <c r="M20" s="39"/>
      <c r="N20" s="39"/>
      <c r="O20" s="39"/>
      <c r="P20" s="39"/>
      <c r="Q20" s="39"/>
      <c r="R20" s="39"/>
      <c r="S20" s="39"/>
      <c r="T20" s="39"/>
      <c r="U20" s="39"/>
      <c r="V20" s="39"/>
      <c r="W20" s="39"/>
      <c r="X20" s="39"/>
      <c r="Y20" s="39"/>
      <c r="Z20" s="39"/>
      <c r="AA20" s="39"/>
      <c r="AB20" s="39"/>
      <c r="AC20" s="39"/>
      <c r="AD20" s="39"/>
      <c r="AE20" s="39"/>
      <c r="AF20" s="39"/>
      <c r="AG20" s="39"/>
    </row>
    <row r="21" spans="2:9" ht="12" customHeight="1">
      <c r="B21" s="184" t="s">
        <v>74</v>
      </c>
      <c r="C21" s="95">
        <v>143400</v>
      </c>
      <c r="D21" s="95">
        <v>145200</v>
      </c>
      <c r="E21" s="95">
        <v>147200</v>
      </c>
      <c r="F21" s="95">
        <v>149400</v>
      </c>
      <c r="G21" s="95">
        <v>151700</v>
      </c>
      <c r="H21" s="98">
        <f>G21/F21-1</f>
        <v>0.0153949129852744</v>
      </c>
      <c r="I21" s="98">
        <f>G21/C21-1</f>
        <v>0.05788005578800548</v>
      </c>
    </row>
    <row r="22" spans="2:9" ht="12" customHeight="1">
      <c r="B22" s="187" t="s">
        <v>82</v>
      </c>
      <c r="C22" s="106">
        <v>48300</v>
      </c>
      <c r="D22" s="106">
        <v>49200</v>
      </c>
      <c r="E22" s="106">
        <v>50100</v>
      </c>
      <c r="F22" s="106">
        <v>51700</v>
      </c>
      <c r="G22" s="106">
        <v>53320</v>
      </c>
      <c r="H22" s="98">
        <f>G22/F22-1</f>
        <v>0.03133462282398458</v>
      </c>
      <c r="I22" s="98">
        <f>G22/C22-1</f>
        <v>0.10393374741200834</v>
      </c>
    </row>
    <row r="23" spans="2:9" ht="12" customHeight="1">
      <c r="B23" s="187" t="s">
        <v>83</v>
      </c>
      <c r="C23" s="106">
        <v>67700</v>
      </c>
      <c r="D23" s="106">
        <v>68700</v>
      </c>
      <c r="E23" s="106">
        <v>69300</v>
      </c>
      <c r="F23" s="106">
        <v>69800</v>
      </c>
      <c r="G23" s="106">
        <v>70100</v>
      </c>
      <c r="H23" s="98">
        <f>G23/F23-1</f>
        <v>0.004297994269341077</v>
      </c>
      <c r="I23" s="98">
        <f>G23/C23-1</f>
        <v>0.03545051698670609</v>
      </c>
    </row>
    <row r="24" spans="2:9" ht="12" customHeight="1">
      <c r="B24" s="186" t="s">
        <v>73</v>
      </c>
      <c r="C24" s="96">
        <v>143600</v>
      </c>
      <c r="D24" s="96">
        <v>144400</v>
      </c>
      <c r="E24" s="96">
        <v>146800</v>
      </c>
      <c r="F24" s="96">
        <v>150900</v>
      </c>
      <c r="G24" s="96">
        <v>153300</v>
      </c>
      <c r="H24" s="99">
        <f>G24/F24-1</f>
        <v>0.015904572564612307</v>
      </c>
      <c r="I24" s="99">
        <f>G24/C24-1</f>
        <v>0.06754874651810594</v>
      </c>
    </row>
    <row r="25" spans="2:33" s="40" customFormat="1" ht="12" customHeight="1">
      <c r="B25" s="84" t="s">
        <v>63</v>
      </c>
      <c r="C25" s="94">
        <v>6382.089954525377</v>
      </c>
      <c r="D25" s="94">
        <v>6634.9167500446565</v>
      </c>
      <c r="E25" s="94">
        <v>6883.599639625628</v>
      </c>
      <c r="F25" s="94">
        <v>7136.548031119299</v>
      </c>
      <c r="G25" s="94">
        <v>7297.069113236821</v>
      </c>
      <c r="H25" s="97">
        <f aca="true" t="shared" si="0" ref="H25:H30">G25/(F25/$F$54)-1</f>
        <v>0.011635769103610194</v>
      </c>
      <c r="I25" s="100">
        <f aca="true" t="shared" si="1" ref="I25:I30">G25/(C25/$C$54)-1</f>
        <v>0.0706135387342881</v>
      </c>
      <c r="J25" s="39"/>
      <c r="K25" s="39"/>
      <c r="L25" s="39"/>
      <c r="M25" s="39"/>
      <c r="N25" s="39"/>
      <c r="O25" s="39"/>
      <c r="P25" s="39"/>
      <c r="Q25" s="39"/>
      <c r="R25" s="39"/>
      <c r="S25" s="39"/>
      <c r="T25" s="39"/>
      <c r="U25" s="39"/>
      <c r="V25" s="39"/>
      <c r="W25" s="39"/>
      <c r="X25" s="39"/>
      <c r="Y25" s="39"/>
      <c r="Z25" s="39"/>
      <c r="AA25" s="39"/>
      <c r="AB25" s="39"/>
      <c r="AC25" s="39"/>
      <c r="AD25" s="39"/>
      <c r="AE25" s="39"/>
      <c r="AF25" s="39"/>
      <c r="AG25" s="39"/>
    </row>
    <row r="26" spans="2:9" ht="12" customHeight="1">
      <c r="B26" s="115" t="s">
        <v>4</v>
      </c>
      <c r="C26" s="95">
        <v>4909.685351912306</v>
      </c>
      <c r="D26" s="95">
        <v>5081.149121326464</v>
      </c>
      <c r="E26" s="95">
        <v>5293.891407348374</v>
      </c>
      <c r="F26" s="95">
        <v>5464.8112024877155</v>
      </c>
      <c r="G26" s="95">
        <v>5568.61390800955</v>
      </c>
      <c r="H26" s="98">
        <f t="shared" si="0"/>
        <v>0.008174840409450379</v>
      </c>
      <c r="I26" s="101">
        <f t="shared" si="1"/>
        <v>0.06203942789285599</v>
      </c>
    </row>
    <row r="27" spans="2:9" ht="12" customHeight="1">
      <c r="B27" s="82" t="s">
        <v>71</v>
      </c>
      <c r="C27" s="106">
        <v>3071.8621970127638</v>
      </c>
      <c r="D27" s="106">
        <v>3203.2753330814007</v>
      </c>
      <c r="E27" s="106">
        <v>3345.0174411099997</v>
      </c>
      <c r="F27" s="106">
        <v>3493.4478336959382</v>
      </c>
      <c r="G27" s="106">
        <v>3564.8416728544667</v>
      </c>
      <c r="H27" s="98">
        <f t="shared" si="0"/>
        <v>0.009601282563565627</v>
      </c>
      <c r="I27" s="101">
        <f t="shared" si="1"/>
        <v>0.08664005400055252</v>
      </c>
    </row>
    <row r="28" spans="2:9" ht="12" customHeight="1">
      <c r="B28" s="82" t="s">
        <v>72</v>
      </c>
      <c r="C28" s="106">
        <v>1632.5667370895414</v>
      </c>
      <c r="D28" s="106">
        <v>1673.8845845350643</v>
      </c>
      <c r="E28" s="106">
        <v>1738.8321189583735</v>
      </c>
      <c r="F28" s="106">
        <v>1824.8693461217774</v>
      </c>
      <c r="G28" s="106">
        <v>1894.0088843150825</v>
      </c>
      <c r="H28" s="98">
        <f t="shared" si="0"/>
        <v>0.02686687821972189</v>
      </c>
      <c r="I28" s="101">
        <f t="shared" si="1"/>
        <v>0.08632121440281049</v>
      </c>
    </row>
    <row r="29" spans="2:9" ht="12" customHeight="1">
      <c r="B29" s="115" t="s">
        <v>5</v>
      </c>
      <c r="C29" s="95">
        <v>392.7820941579886</v>
      </c>
      <c r="D29" s="95">
        <v>400.9826723</v>
      </c>
      <c r="E29" s="95">
        <v>412.62305691817164</v>
      </c>
      <c r="F29" s="95">
        <v>421.01878313418587</v>
      </c>
      <c r="G29" s="95">
        <v>422.7061274466541</v>
      </c>
      <c r="H29" s="98">
        <f t="shared" si="0"/>
        <v>-0.006653006527355676</v>
      </c>
      <c r="I29" s="101">
        <f t="shared" si="1"/>
        <v>0.0077064878500601175</v>
      </c>
    </row>
    <row r="30" spans="2:9" ht="12" customHeight="1">
      <c r="B30" s="116" t="s">
        <v>14</v>
      </c>
      <c r="C30" s="96">
        <v>315.5649983321455</v>
      </c>
      <c r="D30" s="96">
        <v>321.62085126999995</v>
      </c>
      <c r="E30" s="96">
        <v>326.86933675</v>
      </c>
      <c r="F30" s="96">
        <v>347.68181286218885</v>
      </c>
      <c r="G30" s="96">
        <v>353.888580750639</v>
      </c>
      <c r="H30" s="99">
        <f t="shared" si="0"/>
        <v>0.007044091344642789</v>
      </c>
      <c r="I30" s="102">
        <f t="shared" si="1"/>
        <v>0.05008611354927073</v>
      </c>
    </row>
    <row r="31" spans="2:9" ht="12" customHeight="1">
      <c r="B31" s="150" t="s">
        <v>50</v>
      </c>
      <c r="C31" s="151"/>
      <c r="D31" s="151"/>
      <c r="E31" s="151"/>
      <c r="F31" s="151"/>
      <c r="G31" s="151"/>
      <c r="H31" s="151"/>
      <c r="I31" s="152"/>
    </row>
    <row r="32" spans="2:9" ht="12" customHeight="1">
      <c r="B32" s="180" t="s">
        <v>51</v>
      </c>
      <c r="C32" s="107">
        <v>1167600</v>
      </c>
      <c r="D32" s="107">
        <v>1345100</v>
      </c>
      <c r="E32" s="107">
        <v>1392500</v>
      </c>
      <c r="F32" s="108">
        <v>1454400</v>
      </c>
      <c r="G32" s="89">
        <v>1554500</v>
      </c>
      <c r="H32" s="103">
        <f>G32/F32-1</f>
        <v>0.06882563256325636</v>
      </c>
      <c r="I32" s="103">
        <f>G32/C32-1</f>
        <v>0.3313634806440562</v>
      </c>
    </row>
    <row r="33" spans="2:9" ht="12" customHeight="1">
      <c r="B33" s="83" t="s">
        <v>75</v>
      </c>
      <c r="C33" s="109">
        <v>503800</v>
      </c>
      <c r="D33" s="109">
        <v>1200</v>
      </c>
      <c r="E33" s="109" t="s">
        <v>6</v>
      </c>
      <c r="F33" s="95" t="s">
        <v>6</v>
      </c>
      <c r="G33" s="90" t="s">
        <v>6</v>
      </c>
      <c r="H33" s="101" t="s">
        <v>6</v>
      </c>
      <c r="I33" s="104" t="s">
        <v>6</v>
      </c>
    </row>
    <row r="34" spans="2:9" ht="12" customHeight="1">
      <c r="B34" s="83" t="s">
        <v>76</v>
      </c>
      <c r="C34" s="109">
        <v>6900</v>
      </c>
      <c r="D34" s="109" t="s">
        <v>6</v>
      </c>
      <c r="E34" s="109" t="s">
        <v>6</v>
      </c>
      <c r="F34" s="95" t="s">
        <v>6</v>
      </c>
      <c r="G34" s="90" t="s">
        <v>6</v>
      </c>
      <c r="H34" s="101" t="s">
        <v>6</v>
      </c>
      <c r="I34" s="104" t="s">
        <v>6</v>
      </c>
    </row>
    <row r="35" spans="2:9" ht="12" customHeight="1">
      <c r="B35" s="83" t="s">
        <v>77</v>
      </c>
      <c r="C35" s="109">
        <v>8600</v>
      </c>
      <c r="D35" s="109">
        <v>3400</v>
      </c>
      <c r="E35" s="109">
        <v>300</v>
      </c>
      <c r="F35" s="95" t="s">
        <v>6</v>
      </c>
      <c r="G35" s="90" t="s">
        <v>6</v>
      </c>
      <c r="H35" s="101" t="s">
        <v>6</v>
      </c>
      <c r="I35" s="104" t="s">
        <v>6</v>
      </c>
    </row>
    <row r="36" spans="2:9" ht="12" customHeight="1">
      <c r="B36" s="83" t="s">
        <v>78</v>
      </c>
      <c r="C36" s="109">
        <v>43100</v>
      </c>
      <c r="D36" s="109">
        <v>21700</v>
      </c>
      <c r="E36" s="109">
        <v>1300</v>
      </c>
      <c r="F36" s="95" t="s">
        <v>6</v>
      </c>
      <c r="G36" s="90" t="s">
        <v>6</v>
      </c>
      <c r="H36" s="101" t="s">
        <v>6</v>
      </c>
      <c r="I36" s="104" t="s">
        <v>6</v>
      </c>
    </row>
    <row r="37" spans="2:9" ht="12" customHeight="1">
      <c r="B37" s="83" t="s">
        <v>79</v>
      </c>
      <c r="C37" s="109">
        <v>657000</v>
      </c>
      <c r="D37" s="109">
        <v>1343800</v>
      </c>
      <c r="E37" s="109">
        <v>1392500</v>
      </c>
      <c r="F37" s="95">
        <v>1454400</v>
      </c>
      <c r="G37" s="90">
        <v>1554500</v>
      </c>
      <c r="H37" s="101">
        <f>G37/F37-1</f>
        <v>0.06882563256325636</v>
      </c>
      <c r="I37" s="104" t="s">
        <v>6</v>
      </c>
    </row>
    <row r="38" spans="2:9" ht="12" customHeight="1">
      <c r="B38" s="181" t="s">
        <v>80</v>
      </c>
      <c r="C38" s="110" t="s">
        <v>6</v>
      </c>
      <c r="D38" s="110">
        <v>29100</v>
      </c>
      <c r="E38" s="110">
        <v>60700</v>
      </c>
      <c r="F38" s="96">
        <v>60500</v>
      </c>
      <c r="G38" s="91">
        <v>54100</v>
      </c>
      <c r="H38" s="102">
        <f>G38/F38-1</f>
        <v>-0.10578512396694217</v>
      </c>
      <c r="I38" s="105" t="s">
        <v>6</v>
      </c>
    </row>
    <row r="39" spans="2:9" ht="12" customHeight="1">
      <c r="B39" s="81" t="s">
        <v>63</v>
      </c>
      <c r="C39" s="107">
        <v>7006.640951937777</v>
      </c>
      <c r="D39" s="107">
        <v>7673.700131221545</v>
      </c>
      <c r="E39" s="107">
        <v>7909.753273782336</v>
      </c>
      <c r="F39" s="108">
        <v>8225.555549270994</v>
      </c>
      <c r="G39" s="89">
        <v>8815.37865673</v>
      </c>
      <c r="H39" s="103">
        <f>G39/(F39/$F$54)-1</f>
        <v>0.06032656500297162</v>
      </c>
      <c r="I39" s="103">
        <f>G39/(C39/$C$54)-1</f>
        <v>0.17808954358291218</v>
      </c>
    </row>
    <row r="40" spans="2:9" ht="12" customHeight="1">
      <c r="B40" s="182" t="s">
        <v>39</v>
      </c>
      <c r="C40" s="111">
        <v>5811.930710929999</v>
      </c>
      <c r="D40" s="111">
        <v>6647.124504</v>
      </c>
      <c r="E40" s="111">
        <v>6906.865789400002</v>
      </c>
      <c r="F40" s="112">
        <v>7208.76089672</v>
      </c>
      <c r="G40" s="92">
        <v>7848.17522507</v>
      </c>
      <c r="H40" s="101">
        <f>G40/(F40/$F$54)-1</f>
        <v>0.07713956884893713</v>
      </c>
      <c r="I40" s="101">
        <f>G40/(C40/$C$54)-1</f>
        <v>0.2644319334844132</v>
      </c>
    </row>
    <row r="41" spans="2:9" ht="12" customHeight="1">
      <c r="B41" s="115" t="s">
        <v>64</v>
      </c>
      <c r="C41" s="109">
        <v>23.388056</v>
      </c>
      <c r="D41" s="109">
        <v>1.6610873899999998</v>
      </c>
      <c r="E41" s="109" t="s">
        <v>6</v>
      </c>
      <c r="F41" s="95" t="s">
        <v>6</v>
      </c>
      <c r="G41" s="90" t="s">
        <v>6</v>
      </c>
      <c r="H41" s="101"/>
      <c r="I41" s="101"/>
    </row>
    <row r="42" spans="2:9" ht="12" customHeight="1">
      <c r="B42" s="115" t="s">
        <v>65</v>
      </c>
      <c r="C42" s="109">
        <v>5788.542654929999</v>
      </c>
      <c r="D42" s="109">
        <v>6645.46341661</v>
      </c>
      <c r="E42" s="109">
        <v>6906.865789400002</v>
      </c>
      <c r="F42" s="95">
        <v>7208.76089672</v>
      </c>
      <c r="G42" s="90">
        <v>7848.17522507</v>
      </c>
      <c r="H42" s="101">
        <f aca="true" t="shared" si="2" ref="H42:H48">G42/(F42/$F$54)-1</f>
        <v>0.07713956884893713</v>
      </c>
      <c r="I42" s="101">
        <f aca="true" t="shared" si="3" ref="I42:I47">G42/(C42/$C$54)-1</f>
        <v>0.2695407504408427</v>
      </c>
    </row>
    <row r="43" spans="2:9" ht="12" customHeight="1">
      <c r="B43" s="182" t="s">
        <v>40</v>
      </c>
      <c r="C43" s="111">
        <v>1194.7102410077778</v>
      </c>
      <c r="D43" s="111">
        <v>1026.36824345</v>
      </c>
      <c r="E43" s="111">
        <v>1004.1968756034314</v>
      </c>
      <c r="F43" s="112">
        <v>1016.7946525509939</v>
      </c>
      <c r="G43" s="92">
        <v>980.7673687899998</v>
      </c>
      <c r="H43" s="103">
        <f>G43/(F43/$F$54)-1</f>
        <v>-0.04567420132378286</v>
      </c>
      <c r="I43" s="103">
        <f t="shared" si="3"/>
        <v>-0.23131109236330727</v>
      </c>
    </row>
    <row r="44" spans="2:9" ht="12" customHeight="1">
      <c r="B44" s="115" t="s">
        <v>66</v>
      </c>
      <c r="C44" s="109">
        <v>718.4750807911109</v>
      </c>
      <c r="D44" s="109">
        <v>143</v>
      </c>
      <c r="E44" s="109">
        <v>89.66683706343146</v>
      </c>
      <c r="F44" s="95">
        <v>69.53960794099376</v>
      </c>
      <c r="G44" s="90">
        <v>18.80122458</v>
      </c>
      <c r="H44" s="101">
        <f t="shared" si="2"/>
        <v>-0.73250368150619</v>
      </c>
      <c r="I44" s="101">
        <f t="shared" si="3"/>
        <v>-0.9754968668584032</v>
      </c>
    </row>
    <row r="45" spans="2:9" ht="12" customHeight="1">
      <c r="B45" s="115" t="s">
        <v>67</v>
      </c>
      <c r="C45" s="109">
        <v>41.96452905999999</v>
      </c>
      <c r="D45" s="109">
        <v>14.78385995</v>
      </c>
      <c r="E45" s="109">
        <v>1.15472485</v>
      </c>
      <c r="F45" s="95">
        <v>0.84768362</v>
      </c>
      <c r="G45" s="93">
        <v>0.05977386</v>
      </c>
      <c r="H45" s="101">
        <f t="shared" si="2"/>
        <v>-0.9302343859905934</v>
      </c>
      <c r="I45" s="101">
        <f t="shared" si="3"/>
        <v>-0.9986662447527874</v>
      </c>
    </row>
    <row r="46" spans="2:9" ht="12" customHeight="1">
      <c r="B46" s="115" t="s">
        <v>68</v>
      </c>
      <c r="C46" s="109">
        <v>173.09431817000004</v>
      </c>
      <c r="D46" s="109">
        <v>53.680751619999995</v>
      </c>
      <c r="E46" s="109">
        <v>4.872347840000001</v>
      </c>
      <c r="F46" s="95">
        <v>4.4460726</v>
      </c>
      <c r="G46" s="90">
        <v>0</v>
      </c>
      <c r="H46" s="101" t="s">
        <v>6</v>
      </c>
      <c r="I46" s="104" t="s">
        <v>6</v>
      </c>
    </row>
    <row r="47" spans="2:9" ht="12" customHeight="1">
      <c r="B47" s="115" t="s">
        <v>69</v>
      </c>
      <c r="C47" s="109">
        <v>261.17631298666663</v>
      </c>
      <c r="D47" s="109">
        <v>701.93692346</v>
      </c>
      <c r="E47" s="109">
        <v>713.81995588</v>
      </c>
      <c r="F47" s="95">
        <v>746.1702910800002</v>
      </c>
      <c r="G47" s="90">
        <v>767.5490917099997</v>
      </c>
      <c r="H47" s="101">
        <f t="shared" si="2"/>
        <v>0.01772892680738325</v>
      </c>
      <c r="I47" s="101">
        <f t="shared" si="3"/>
        <v>1.7518171190793375</v>
      </c>
    </row>
    <row r="48" spans="2:9" ht="12" customHeight="1">
      <c r="B48" s="116" t="s">
        <v>70</v>
      </c>
      <c r="C48" s="110" t="s">
        <v>6</v>
      </c>
      <c r="D48" s="110">
        <v>112.96670842000002</v>
      </c>
      <c r="E48" s="110">
        <v>194.68300997</v>
      </c>
      <c r="F48" s="96">
        <v>195.79099731</v>
      </c>
      <c r="G48" s="91">
        <v>194.35727863999998</v>
      </c>
      <c r="H48" s="102">
        <f t="shared" si="2"/>
        <v>-0.017863161794837934</v>
      </c>
      <c r="I48" s="105" t="s">
        <v>6</v>
      </c>
    </row>
    <row r="49" spans="2:9" ht="182.25" customHeight="1">
      <c r="B49" s="178" t="s">
        <v>61</v>
      </c>
      <c r="C49" s="179"/>
      <c r="D49" s="179"/>
      <c r="E49" s="179"/>
      <c r="F49" s="179"/>
      <c r="G49" s="179"/>
      <c r="H49" s="179"/>
      <c r="I49" s="179"/>
    </row>
    <row r="50" spans="2:9" ht="12.75" customHeight="1">
      <c r="B50" s="113"/>
      <c r="C50" s="80"/>
      <c r="D50" s="80"/>
      <c r="E50" s="80"/>
      <c r="F50" s="80"/>
      <c r="G50" s="80"/>
      <c r="H50" s="80"/>
      <c r="I50" s="80"/>
    </row>
    <row r="51" spans="2:9" ht="15.75" customHeight="1">
      <c r="B51" s="113"/>
      <c r="C51" s="80"/>
      <c r="D51" s="80"/>
      <c r="E51" s="80"/>
      <c r="F51" s="80"/>
      <c r="G51" s="80"/>
      <c r="H51" s="80"/>
      <c r="I51" s="80"/>
    </row>
    <row r="52" spans="3:9" s="37" customFormat="1" ht="13.5">
      <c r="C52" s="51"/>
      <c r="D52" s="49"/>
      <c r="E52" s="49"/>
      <c r="F52" s="49"/>
      <c r="G52" s="49"/>
      <c r="H52" s="48"/>
      <c r="I52" s="50"/>
    </row>
    <row r="53" spans="2:9" ht="12.75">
      <c r="B53" s="37"/>
      <c r="C53" s="19">
        <v>2009</v>
      </c>
      <c r="D53" s="19">
        <v>2010</v>
      </c>
      <c r="E53" s="19">
        <v>2011</v>
      </c>
      <c r="F53" s="19">
        <v>2012</v>
      </c>
      <c r="G53" s="36">
        <v>2013</v>
      </c>
      <c r="H53" s="48"/>
      <c r="I53" s="50"/>
    </row>
    <row r="54" spans="2:9" ht="12.75">
      <c r="B54" s="37"/>
      <c r="C54" s="20">
        <v>0.9363693566147554</v>
      </c>
      <c r="D54" s="20">
        <v>0.9520213937391852</v>
      </c>
      <c r="E54" s="20">
        <v>0.9705836086204185</v>
      </c>
      <c r="F54" s="21">
        <v>0.9893817838603115</v>
      </c>
      <c r="G54" s="33">
        <v>1</v>
      </c>
      <c r="H54" s="50"/>
      <c r="I54" s="50"/>
    </row>
    <row r="55" spans="3:9" s="37" customFormat="1" ht="12.75">
      <c r="C55" s="52"/>
      <c r="D55" s="52"/>
      <c r="E55" s="52"/>
      <c r="F55" s="52"/>
      <c r="G55" s="52"/>
      <c r="H55" s="50"/>
      <c r="I55" s="50"/>
    </row>
    <row r="56" spans="3:9" s="37" customFormat="1" ht="12.75">
      <c r="C56" s="52"/>
      <c r="D56" s="52"/>
      <c r="E56" s="52"/>
      <c r="F56" s="52"/>
      <c r="G56" s="52"/>
      <c r="H56" s="50"/>
      <c r="I56" s="50"/>
    </row>
    <row r="57" spans="3:9" s="37" customFormat="1" ht="12.75">
      <c r="C57" s="53"/>
      <c r="D57" s="53"/>
      <c r="E57" s="53"/>
      <c r="F57" s="53"/>
      <c r="G57" s="53"/>
      <c r="H57" s="62"/>
      <c r="I57" s="50"/>
    </row>
    <row r="58" spans="3:9" s="37" customFormat="1" ht="12.75">
      <c r="C58" s="52"/>
      <c r="D58" s="52"/>
      <c r="E58" s="52"/>
      <c r="F58" s="52"/>
      <c r="G58" s="52"/>
      <c r="H58" s="50"/>
      <c r="I58" s="50"/>
    </row>
    <row r="59" spans="3:9" s="37" customFormat="1" ht="12.75">
      <c r="C59" s="52"/>
      <c r="D59" s="52"/>
      <c r="E59" s="52"/>
      <c r="F59" s="52"/>
      <c r="G59" s="52"/>
      <c r="H59" s="50"/>
      <c r="I59" s="50"/>
    </row>
    <row r="60" spans="3:9" s="37" customFormat="1" ht="12.75">
      <c r="C60" s="52"/>
      <c r="D60" s="52"/>
      <c r="E60" s="52"/>
      <c r="F60" s="52"/>
      <c r="G60" s="52"/>
      <c r="H60" s="50"/>
      <c r="I60" s="50"/>
    </row>
    <row r="61" spans="3:9" s="37" customFormat="1" ht="12.75">
      <c r="C61" s="52"/>
      <c r="D61" s="52"/>
      <c r="E61" s="52"/>
      <c r="F61" s="52"/>
      <c r="G61" s="52"/>
      <c r="H61" s="50"/>
      <c r="I61" s="50"/>
    </row>
    <row r="62" spans="3:9" s="37" customFormat="1" ht="12.75">
      <c r="C62" s="52"/>
      <c r="D62" s="52"/>
      <c r="E62" s="52"/>
      <c r="F62" s="52"/>
      <c r="G62" s="52"/>
      <c r="H62" s="50"/>
      <c r="I62" s="50"/>
    </row>
    <row r="63" spans="3:9" s="37" customFormat="1" ht="12.75">
      <c r="C63" s="52"/>
      <c r="D63" s="52"/>
      <c r="E63" s="52"/>
      <c r="F63" s="52"/>
      <c r="G63" s="52"/>
      <c r="H63" s="50"/>
      <c r="I63" s="50"/>
    </row>
    <row r="64" spans="3:9" s="37" customFormat="1" ht="12.75">
      <c r="C64" s="52"/>
      <c r="D64" s="52"/>
      <c r="E64" s="52"/>
      <c r="F64" s="52"/>
      <c r="G64" s="52"/>
      <c r="H64" s="50"/>
      <c r="I64" s="50"/>
    </row>
    <row r="65" spans="3:9" s="37" customFormat="1" ht="12.75">
      <c r="C65" s="52"/>
      <c r="D65" s="52"/>
      <c r="E65" s="52"/>
      <c r="F65" s="52"/>
      <c r="G65" s="52"/>
      <c r="H65" s="50"/>
      <c r="I65" s="50"/>
    </row>
    <row r="66" spans="3:9" s="37" customFormat="1" ht="12.75">
      <c r="C66" s="52"/>
      <c r="D66" s="52"/>
      <c r="E66" s="52"/>
      <c r="F66" s="52"/>
      <c r="G66" s="52"/>
      <c r="H66" s="50"/>
      <c r="I66" s="50"/>
    </row>
    <row r="67" spans="3:9" s="37" customFormat="1" ht="12.75">
      <c r="C67" s="52"/>
      <c r="D67" s="52"/>
      <c r="E67" s="52"/>
      <c r="F67" s="52"/>
      <c r="G67" s="52"/>
      <c r="H67" s="50"/>
      <c r="I67" s="50"/>
    </row>
    <row r="68" spans="3:9" s="37" customFormat="1" ht="12.75">
      <c r="C68" s="52"/>
      <c r="D68" s="52"/>
      <c r="E68" s="52"/>
      <c r="F68" s="52"/>
      <c r="G68" s="52"/>
      <c r="H68" s="50"/>
      <c r="I68" s="50"/>
    </row>
    <row r="69" spans="3:9" s="37" customFormat="1" ht="12.75">
      <c r="C69" s="52"/>
      <c r="D69" s="52"/>
      <c r="E69" s="52"/>
      <c r="F69" s="52"/>
      <c r="G69" s="52"/>
      <c r="H69" s="50"/>
      <c r="I69" s="50"/>
    </row>
    <row r="70" spans="3:9" s="37" customFormat="1" ht="12.75">
      <c r="C70" s="52"/>
      <c r="D70" s="52"/>
      <c r="E70" s="52"/>
      <c r="F70" s="52"/>
      <c r="G70" s="52"/>
      <c r="H70" s="50"/>
      <c r="I70" s="50"/>
    </row>
    <row r="71" spans="3:9" s="37" customFormat="1" ht="12.75">
      <c r="C71" s="52"/>
      <c r="D71" s="52"/>
      <c r="E71" s="52"/>
      <c r="F71" s="52"/>
      <c r="G71" s="52"/>
      <c r="H71" s="50"/>
      <c r="I71" s="50"/>
    </row>
    <row r="72" spans="3:9" s="37" customFormat="1" ht="12.75">
      <c r="C72" s="52"/>
      <c r="D72" s="52"/>
      <c r="E72" s="52"/>
      <c r="F72" s="52"/>
      <c r="G72" s="52"/>
      <c r="H72" s="50"/>
      <c r="I72" s="50"/>
    </row>
    <row r="73" spans="3:9" s="37" customFormat="1" ht="12.75">
      <c r="C73" s="52"/>
      <c r="D73" s="52"/>
      <c r="E73" s="52"/>
      <c r="F73" s="52"/>
      <c r="G73" s="52"/>
      <c r="H73" s="50"/>
      <c r="I73" s="50"/>
    </row>
    <row r="74" spans="3:9" s="37" customFormat="1" ht="12.75">
      <c r="C74" s="52"/>
      <c r="D74" s="52"/>
      <c r="E74" s="52"/>
      <c r="F74" s="52"/>
      <c r="G74" s="52"/>
      <c r="H74" s="50"/>
      <c r="I74" s="50"/>
    </row>
    <row r="75" spans="3:9" s="37" customFormat="1" ht="12.75">
      <c r="C75" s="52"/>
      <c r="D75" s="52"/>
      <c r="E75" s="52"/>
      <c r="F75" s="52"/>
      <c r="G75" s="52"/>
      <c r="H75" s="50"/>
      <c r="I75" s="50"/>
    </row>
    <row r="76" spans="3:9" s="37" customFormat="1" ht="12.75">
      <c r="C76" s="52"/>
      <c r="D76" s="52"/>
      <c r="E76" s="52"/>
      <c r="F76" s="52"/>
      <c r="G76" s="52"/>
      <c r="H76" s="50"/>
      <c r="I76" s="50"/>
    </row>
    <row r="77" spans="3:9" s="37" customFormat="1" ht="12.75">
      <c r="C77" s="52"/>
      <c r="D77" s="52"/>
      <c r="E77" s="52"/>
      <c r="F77" s="52"/>
      <c r="G77" s="52"/>
      <c r="H77" s="50"/>
      <c r="I77" s="50"/>
    </row>
    <row r="78" spans="3:9" s="37" customFormat="1" ht="12.75">
      <c r="C78" s="52"/>
      <c r="D78" s="52"/>
      <c r="E78" s="52"/>
      <c r="F78" s="52"/>
      <c r="G78" s="52"/>
      <c r="H78" s="50"/>
      <c r="I78" s="50"/>
    </row>
    <row r="79" spans="3:9" s="37" customFormat="1" ht="12.75">
      <c r="C79" s="52"/>
      <c r="D79" s="52"/>
      <c r="E79" s="52"/>
      <c r="F79" s="52"/>
      <c r="G79" s="52"/>
      <c r="H79" s="50"/>
      <c r="I79" s="50"/>
    </row>
    <row r="80" spans="3:9" s="37" customFormat="1" ht="12.75">
      <c r="C80" s="52"/>
      <c r="D80" s="52"/>
      <c r="E80" s="52"/>
      <c r="F80" s="52"/>
      <c r="G80" s="52"/>
      <c r="H80" s="50"/>
      <c r="I80" s="50"/>
    </row>
    <row r="81" spans="3:9" s="37" customFormat="1" ht="12.75">
      <c r="C81" s="52"/>
      <c r="D81" s="52"/>
      <c r="E81" s="52"/>
      <c r="F81" s="52"/>
      <c r="G81" s="52"/>
      <c r="H81" s="50"/>
      <c r="I81" s="50"/>
    </row>
    <row r="82" spans="3:9" s="37" customFormat="1" ht="12.75">
      <c r="C82" s="52"/>
      <c r="D82" s="52"/>
      <c r="E82" s="52"/>
      <c r="F82" s="52"/>
      <c r="G82" s="52"/>
      <c r="H82" s="50"/>
      <c r="I82" s="50"/>
    </row>
    <row r="83" spans="3:9" s="37" customFormat="1" ht="12.75">
      <c r="C83" s="52"/>
      <c r="D83" s="52"/>
      <c r="E83" s="52"/>
      <c r="F83" s="52"/>
      <c r="G83" s="52"/>
      <c r="H83" s="50"/>
      <c r="I83" s="50"/>
    </row>
    <row r="84" spans="3:9" s="37" customFormat="1" ht="12.75">
      <c r="C84" s="52"/>
      <c r="D84" s="52"/>
      <c r="E84" s="52"/>
      <c r="F84" s="52"/>
      <c r="G84" s="52"/>
      <c r="H84" s="50"/>
      <c r="I84" s="50"/>
    </row>
    <row r="85" spans="3:9" s="37" customFormat="1" ht="12.75">
      <c r="C85" s="52"/>
      <c r="D85" s="52"/>
      <c r="E85" s="52"/>
      <c r="F85" s="52"/>
      <c r="G85" s="52"/>
      <c r="H85" s="50"/>
      <c r="I85" s="50"/>
    </row>
    <row r="86" spans="3:9" s="37" customFormat="1" ht="12.75">
      <c r="C86" s="52"/>
      <c r="D86" s="52"/>
      <c r="E86" s="52"/>
      <c r="F86" s="52"/>
      <c r="G86" s="52"/>
      <c r="H86" s="50"/>
      <c r="I86" s="50"/>
    </row>
    <row r="87" spans="3:9" s="37" customFormat="1" ht="12.75">
      <c r="C87" s="52"/>
      <c r="D87" s="52"/>
      <c r="E87" s="52"/>
      <c r="F87" s="52"/>
      <c r="G87" s="52"/>
      <c r="H87" s="50"/>
      <c r="I87" s="50"/>
    </row>
    <row r="88" spans="3:9" s="37" customFormat="1" ht="12.75">
      <c r="C88" s="52"/>
      <c r="D88" s="52"/>
      <c r="E88" s="52"/>
      <c r="F88" s="52"/>
      <c r="G88" s="52"/>
      <c r="H88" s="50"/>
      <c r="I88" s="50"/>
    </row>
    <row r="89" spans="3:9" s="37" customFormat="1" ht="12.75">
      <c r="C89" s="52"/>
      <c r="D89" s="52"/>
      <c r="E89" s="52"/>
      <c r="F89" s="52"/>
      <c r="G89" s="52"/>
      <c r="H89" s="50"/>
      <c r="I89" s="50"/>
    </row>
    <row r="90" spans="3:9" s="37" customFormat="1" ht="12.75">
      <c r="C90" s="52"/>
      <c r="D90" s="52"/>
      <c r="E90" s="52"/>
      <c r="F90" s="52"/>
      <c r="G90" s="52"/>
      <c r="H90" s="50"/>
      <c r="I90" s="50"/>
    </row>
    <row r="91" spans="3:9" s="37" customFormat="1" ht="12.75">
      <c r="C91" s="52"/>
      <c r="D91" s="52"/>
      <c r="E91" s="52"/>
      <c r="F91" s="52"/>
      <c r="G91" s="52"/>
      <c r="H91" s="50"/>
      <c r="I91" s="50"/>
    </row>
    <row r="92" spans="3:9" s="37" customFormat="1" ht="12.75">
      <c r="C92" s="52"/>
      <c r="D92" s="52"/>
      <c r="E92" s="52"/>
      <c r="F92" s="52"/>
      <c r="G92" s="52"/>
      <c r="H92" s="50"/>
      <c r="I92" s="50"/>
    </row>
    <row r="93" spans="3:9" s="37" customFormat="1" ht="12.75">
      <c r="C93" s="52"/>
      <c r="D93" s="52"/>
      <c r="E93" s="52"/>
      <c r="F93" s="52"/>
      <c r="G93" s="52"/>
      <c r="H93" s="50"/>
      <c r="I93" s="50"/>
    </row>
    <row r="94" spans="3:9" s="37" customFormat="1" ht="12.75">
      <c r="C94" s="52"/>
      <c r="D94" s="52"/>
      <c r="E94" s="52"/>
      <c r="F94" s="52"/>
      <c r="G94" s="52"/>
      <c r="H94" s="50"/>
      <c r="I94" s="50"/>
    </row>
    <row r="95" spans="3:9" s="37" customFormat="1" ht="12.75">
      <c r="C95" s="52"/>
      <c r="D95" s="52"/>
      <c r="E95" s="52"/>
      <c r="F95" s="52"/>
      <c r="G95" s="52"/>
      <c r="H95" s="50"/>
      <c r="I95" s="50"/>
    </row>
    <row r="96" spans="3:9" s="37" customFormat="1" ht="12.75">
      <c r="C96" s="52"/>
      <c r="D96" s="52"/>
      <c r="E96" s="52"/>
      <c r="F96" s="52"/>
      <c r="G96" s="52"/>
      <c r="H96" s="50"/>
      <c r="I96" s="50"/>
    </row>
    <row r="97" spans="3:9" s="37" customFormat="1" ht="12.75">
      <c r="C97" s="52"/>
      <c r="D97" s="52"/>
      <c r="E97" s="52"/>
      <c r="F97" s="52"/>
      <c r="G97" s="52"/>
      <c r="H97" s="50"/>
      <c r="I97" s="50"/>
    </row>
    <row r="98" spans="3:9" s="37" customFormat="1" ht="12.75">
      <c r="C98" s="52"/>
      <c r="D98" s="52"/>
      <c r="E98" s="52"/>
      <c r="F98" s="52"/>
      <c r="G98" s="52"/>
      <c r="H98" s="50"/>
      <c r="I98" s="50"/>
    </row>
    <row r="99" spans="3:9" s="37" customFormat="1" ht="12.75">
      <c r="C99" s="52"/>
      <c r="D99" s="52"/>
      <c r="E99" s="52"/>
      <c r="F99" s="52"/>
      <c r="G99" s="52"/>
      <c r="H99" s="50"/>
      <c r="I99" s="50"/>
    </row>
    <row r="100" spans="3:9" s="37" customFormat="1" ht="12.75">
      <c r="C100" s="52"/>
      <c r="D100" s="52"/>
      <c r="E100" s="52"/>
      <c r="F100" s="52"/>
      <c r="G100" s="52"/>
      <c r="H100" s="50"/>
      <c r="I100" s="50"/>
    </row>
    <row r="101" spans="3:9" s="37" customFormat="1" ht="12.75">
      <c r="C101" s="52"/>
      <c r="D101" s="52"/>
      <c r="E101" s="52"/>
      <c r="F101" s="52"/>
      <c r="G101" s="52"/>
      <c r="H101" s="50"/>
      <c r="I101" s="50"/>
    </row>
    <row r="102" spans="3:9" s="37" customFormat="1" ht="12.75">
      <c r="C102" s="52"/>
      <c r="D102" s="52"/>
      <c r="E102" s="52"/>
      <c r="F102" s="52"/>
      <c r="G102" s="52"/>
      <c r="H102" s="50"/>
      <c r="I102" s="50"/>
    </row>
    <row r="103" spans="3:9" s="37" customFormat="1" ht="12.75">
      <c r="C103" s="52"/>
      <c r="D103" s="52"/>
      <c r="E103" s="52"/>
      <c r="F103" s="52"/>
      <c r="G103" s="52"/>
      <c r="H103" s="50"/>
      <c r="I103" s="50"/>
    </row>
    <row r="104" spans="3:9" s="37" customFormat="1" ht="12.75">
      <c r="C104" s="52"/>
      <c r="D104" s="52"/>
      <c r="E104" s="52"/>
      <c r="F104" s="52"/>
      <c r="G104" s="52"/>
      <c r="H104" s="50"/>
      <c r="I104" s="50"/>
    </row>
    <row r="105" spans="3:9" s="37" customFormat="1" ht="12.75">
      <c r="C105" s="52"/>
      <c r="D105" s="52"/>
      <c r="E105" s="52"/>
      <c r="F105" s="52"/>
      <c r="G105" s="52"/>
      <c r="H105" s="50"/>
      <c r="I105" s="50"/>
    </row>
    <row r="106" spans="3:9" s="37" customFormat="1" ht="12.75">
      <c r="C106" s="52"/>
      <c r="D106" s="52"/>
      <c r="E106" s="52"/>
      <c r="F106" s="52"/>
      <c r="G106" s="52"/>
      <c r="H106" s="50"/>
      <c r="I106" s="50"/>
    </row>
    <row r="107" spans="3:9" s="37" customFormat="1" ht="12.75">
      <c r="C107" s="52"/>
      <c r="D107" s="52"/>
      <c r="E107" s="52"/>
      <c r="F107" s="52"/>
      <c r="G107" s="52"/>
      <c r="H107" s="50"/>
      <c r="I107" s="50"/>
    </row>
    <row r="108" spans="3:9" s="37" customFormat="1" ht="12.75">
      <c r="C108" s="52"/>
      <c r="D108" s="52"/>
      <c r="E108" s="52"/>
      <c r="F108" s="52"/>
      <c r="G108" s="52"/>
      <c r="H108" s="50"/>
      <c r="I108" s="50"/>
    </row>
    <row r="109" spans="3:9" s="37" customFormat="1" ht="12.75">
      <c r="C109" s="52"/>
      <c r="D109" s="52"/>
      <c r="E109" s="52"/>
      <c r="F109" s="52"/>
      <c r="G109" s="52"/>
      <c r="H109" s="50"/>
      <c r="I109" s="50"/>
    </row>
    <row r="110" spans="3:9" s="37" customFormat="1" ht="12.75">
      <c r="C110" s="52"/>
      <c r="D110" s="52"/>
      <c r="E110" s="52"/>
      <c r="F110" s="52"/>
      <c r="G110" s="52"/>
      <c r="H110" s="50"/>
      <c r="I110" s="50"/>
    </row>
    <row r="111" spans="3:9" s="37" customFormat="1" ht="12.75">
      <c r="C111" s="52"/>
      <c r="D111" s="52"/>
      <c r="E111" s="52"/>
      <c r="F111" s="52"/>
      <c r="G111" s="52"/>
      <c r="H111" s="50"/>
      <c r="I111" s="50"/>
    </row>
    <row r="112" spans="3:9" s="37" customFormat="1" ht="12.75">
      <c r="C112" s="52"/>
      <c r="D112" s="52"/>
      <c r="E112" s="52"/>
      <c r="F112" s="52"/>
      <c r="G112" s="52"/>
      <c r="H112" s="50"/>
      <c r="I112" s="50"/>
    </row>
    <row r="113" spans="3:9" s="37" customFormat="1" ht="12.75">
      <c r="C113" s="52"/>
      <c r="D113" s="52"/>
      <c r="E113" s="52"/>
      <c r="F113" s="52"/>
      <c r="G113" s="52"/>
      <c r="H113" s="50"/>
      <c r="I113" s="50"/>
    </row>
    <row r="114" spans="3:9" s="37" customFormat="1" ht="12.75">
      <c r="C114" s="52"/>
      <c r="D114" s="52"/>
      <c r="E114" s="52"/>
      <c r="F114" s="52"/>
      <c r="G114" s="52"/>
      <c r="H114" s="50"/>
      <c r="I114" s="50"/>
    </row>
    <row r="115" spans="3:9" s="37" customFormat="1" ht="12.75">
      <c r="C115" s="52"/>
      <c r="D115" s="52"/>
      <c r="E115" s="52"/>
      <c r="F115" s="52"/>
      <c r="G115" s="52"/>
      <c r="H115" s="50"/>
      <c r="I115" s="50"/>
    </row>
    <row r="116" spans="3:9" s="37" customFormat="1" ht="12.75">
      <c r="C116" s="52"/>
      <c r="D116" s="52"/>
      <c r="E116" s="52"/>
      <c r="F116" s="52"/>
      <c r="G116" s="52"/>
      <c r="H116" s="50"/>
      <c r="I116" s="50"/>
    </row>
    <row r="117" spans="3:9" s="37" customFormat="1" ht="12.75">
      <c r="C117" s="52"/>
      <c r="D117" s="52"/>
      <c r="E117" s="52"/>
      <c r="F117" s="52"/>
      <c r="G117" s="52"/>
      <c r="H117" s="50"/>
      <c r="I117" s="50"/>
    </row>
    <row r="118" spans="3:9" s="37" customFormat="1" ht="12.75">
      <c r="C118" s="52"/>
      <c r="D118" s="52"/>
      <c r="E118" s="52"/>
      <c r="F118" s="52"/>
      <c r="G118" s="52"/>
      <c r="H118" s="50"/>
      <c r="I118" s="50"/>
    </row>
    <row r="119" spans="3:9" s="37" customFormat="1" ht="12.75">
      <c r="C119" s="52"/>
      <c r="D119" s="52"/>
      <c r="E119" s="52"/>
      <c r="F119" s="52"/>
      <c r="G119" s="52"/>
      <c r="H119" s="50"/>
      <c r="I119" s="50"/>
    </row>
    <row r="120" spans="3:9" s="37" customFormat="1" ht="12.75">
      <c r="C120" s="52"/>
      <c r="D120" s="52"/>
      <c r="E120" s="52"/>
      <c r="F120" s="52"/>
      <c r="G120" s="52"/>
      <c r="H120" s="50"/>
      <c r="I120" s="50"/>
    </row>
    <row r="121" spans="3:9" s="37" customFormat="1" ht="12.75">
      <c r="C121" s="52"/>
      <c r="D121" s="52"/>
      <c r="E121" s="52"/>
      <c r="F121" s="52"/>
      <c r="G121" s="52"/>
      <c r="H121" s="50"/>
      <c r="I121" s="50"/>
    </row>
    <row r="122" spans="3:9" s="37" customFormat="1" ht="12.75">
      <c r="C122" s="52"/>
      <c r="D122" s="52"/>
      <c r="E122" s="52"/>
      <c r="F122" s="52"/>
      <c r="G122" s="52"/>
      <c r="H122" s="50"/>
      <c r="I122" s="50"/>
    </row>
    <row r="123" spans="3:9" s="37" customFormat="1" ht="12.75">
      <c r="C123" s="52"/>
      <c r="D123" s="52"/>
      <c r="E123" s="52"/>
      <c r="F123" s="52"/>
      <c r="G123" s="52"/>
      <c r="H123" s="50"/>
      <c r="I123" s="50"/>
    </row>
    <row r="124" spans="3:9" s="37" customFormat="1" ht="12.75">
      <c r="C124" s="52"/>
      <c r="D124" s="52"/>
      <c r="E124" s="52"/>
      <c r="F124" s="52"/>
      <c r="G124" s="52"/>
      <c r="H124" s="50"/>
      <c r="I124" s="50"/>
    </row>
    <row r="125" spans="3:9" s="37" customFormat="1" ht="12.75">
      <c r="C125" s="52"/>
      <c r="D125" s="52"/>
      <c r="E125" s="52"/>
      <c r="F125" s="52"/>
      <c r="G125" s="52"/>
      <c r="H125" s="50"/>
      <c r="I125" s="50"/>
    </row>
    <row r="126" spans="3:9" s="37" customFormat="1" ht="12.75">
      <c r="C126" s="52"/>
      <c r="D126" s="52"/>
      <c r="E126" s="52"/>
      <c r="F126" s="52"/>
      <c r="G126" s="52"/>
      <c r="H126" s="50"/>
      <c r="I126" s="50"/>
    </row>
    <row r="127" spans="3:9" s="37" customFormat="1" ht="12.75">
      <c r="C127" s="52"/>
      <c r="D127" s="52"/>
      <c r="E127" s="52"/>
      <c r="F127" s="52"/>
      <c r="G127" s="52"/>
      <c r="H127" s="50"/>
      <c r="I127" s="50"/>
    </row>
    <row r="128" spans="3:9" s="37" customFormat="1" ht="12.75">
      <c r="C128" s="52"/>
      <c r="D128" s="52"/>
      <c r="E128" s="52"/>
      <c r="F128" s="52"/>
      <c r="G128" s="52"/>
      <c r="H128" s="50"/>
      <c r="I128" s="50"/>
    </row>
    <row r="129" spans="3:9" s="37" customFormat="1" ht="12.75">
      <c r="C129" s="52"/>
      <c r="D129" s="52"/>
      <c r="E129" s="52"/>
      <c r="F129" s="52"/>
      <c r="G129" s="52"/>
      <c r="H129" s="50"/>
      <c r="I129" s="50"/>
    </row>
    <row r="130" spans="3:9" s="37" customFormat="1" ht="12.75">
      <c r="C130" s="52"/>
      <c r="D130" s="52"/>
      <c r="E130" s="52"/>
      <c r="F130" s="52"/>
      <c r="G130" s="52"/>
      <c r="H130" s="50"/>
      <c r="I130" s="50"/>
    </row>
    <row r="131" spans="3:9" s="37" customFormat="1" ht="12.75">
      <c r="C131" s="52"/>
      <c r="D131" s="52"/>
      <c r="E131" s="52"/>
      <c r="F131" s="52"/>
      <c r="G131" s="52"/>
      <c r="H131" s="50"/>
      <c r="I131" s="50"/>
    </row>
    <row r="132" spans="3:9" s="37" customFormat="1" ht="12.75">
      <c r="C132" s="52"/>
      <c r="D132" s="52"/>
      <c r="E132" s="52"/>
      <c r="F132" s="52"/>
      <c r="G132" s="52"/>
      <c r="H132" s="50"/>
      <c r="I132" s="50"/>
    </row>
    <row r="133" spans="3:9" s="37" customFormat="1" ht="12.75">
      <c r="C133" s="52"/>
      <c r="D133" s="52"/>
      <c r="E133" s="52"/>
      <c r="F133" s="52"/>
      <c r="G133" s="52"/>
      <c r="H133" s="50"/>
      <c r="I133" s="50"/>
    </row>
    <row r="134" spans="3:9" s="37" customFormat="1" ht="12.75">
      <c r="C134" s="52"/>
      <c r="D134" s="52"/>
      <c r="E134" s="52"/>
      <c r="F134" s="52"/>
      <c r="G134" s="52"/>
      <c r="H134" s="50"/>
      <c r="I134" s="50"/>
    </row>
    <row r="135" spans="3:9" s="37" customFormat="1" ht="12.75">
      <c r="C135" s="52"/>
      <c r="D135" s="52"/>
      <c r="E135" s="52"/>
      <c r="F135" s="52"/>
      <c r="G135" s="52"/>
      <c r="H135" s="50"/>
      <c r="I135" s="50"/>
    </row>
    <row r="136" spans="3:9" s="37" customFormat="1" ht="12.75">
      <c r="C136" s="52"/>
      <c r="D136" s="52"/>
      <c r="E136" s="52"/>
      <c r="F136" s="52"/>
      <c r="G136" s="52"/>
      <c r="H136" s="50"/>
      <c r="I136" s="50"/>
    </row>
    <row r="137" spans="3:9" s="37" customFormat="1" ht="12.75">
      <c r="C137" s="52"/>
      <c r="D137" s="52"/>
      <c r="E137" s="52"/>
      <c r="F137" s="52"/>
      <c r="G137" s="52"/>
      <c r="H137" s="50"/>
      <c r="I137" s="50"/>
    </row>
    <row r="138" spans="3:9" s="37" customFormat="1" ht="12.75">
      <c r="C138" s="52"/>
      <c r="D138" s="52"/>
      <c r="E138" s="52"/>
      <c r="F138" s="52"/>
      <c r="G138" s="52"/>
      <c r="H138" s="50"/>
      <c r="I138" s="50"/>
    </row>
    <row r="139" spans="3:9" s="37" customFormat="1" ht="12.75">
      <c r="C139" s="52"/>
      <c r="D139" s="52"/>
      <c r="E139" s="52"/>
      <c r="F139" s="52"/>
      <c r="G139" s="52"/>
      <c r="H139" s="50"/>
      <c r="I139" s="50"/>
    </row>
    <row r="140" spans="3:9" s="37" customFormat="1" ht="12.75">
      <c r="C140" s="52"/>
      <c r="D140" s="52"/>
      <c r="E140" s="52"/>
      <c r="F140" s="52"/>
      <c r="G140" s="52"/>
      <c r="H140" s="50"/>
      <c r="I140" s="50"/>
    </row>
    <row r="141" spans="3:9" s="37" customFormat="1" ht="12.75">
      <c r="C141" s="52"/>
      <c r="D141" s="52"/>
      <c r="E141" s="52"/>
      <c r="F141" s="52"/>
      <c r="G141" s="52"/>
      <c r="H141" s="50"/>
      <c r="I141" s="50"/>
    </row>
    <row r="142" spans="3:9" s="37" customFormat="1" ht="12.75">
      <c r="C142" s="52"/>
      <c r="D142" s="52"/>
      <c r="E142" s="52"/>
      <c r="F142" s="52"/>
      <c r="G142" s="52"/>
      <c r="H142" s="50"/>
      <c r="I142" s="50"/>
    </row>
    <row r="143" spans="3:9" s="37" customFormat="1" ht="12.75">
      <c r="C143" s="52"/>
      <c r="D143" s="52"/>
      <c r="E143" s="52"/>
      <c r="F143" s="52"/>
      <c r="G143" s="52"/>
      <c r="H143" s="50"/>
      <c r="I143" s="50"/>
    </row>
    <row r="144" spans="3:9" s="37" customFormat="1" ht="12.75">
      <c r="C144" s="52"/>
      <c r="D144" s="52"/>
      <c r="E144" s="52"/>
      <c r="F144" s="52"/>
      <c r="G144" s="52"/>
      <c r="H144" s="50"/>
      <c r="I144" s="50"/>
    </row>
    <row r="145" spans="3:9" s="37" customFormat="1" ht="12.75">
      <c r="C145" s="52"/>
      <c r="D145" s="52"/>
      <c r="E145" s="52"/>
      <c r="F145" s="52"/>
      <c r="G145" s="52"/>
      <c r="H145" s="50"/>
      <c r="I145" s="50"/>
    </row>
    <row r="146" spans="3:9" s="37" customFormat="1" ht="12.75">
      <c r="C146" s="52"/>
      <c r="D146" s="52"/>
      <c r="E146" s="52"/>
      <c r="F146" s="52"/>
      <c r="G146" s="52"/>
      <c r="H146" s="50"/>
      <c r="I146" s="50"/>
    </row>
    <row r="147" spans="3:9" s="37" customFormat="1" ht="12.75">
      <c r="C147" s="52"/>
      <c r="D147" s="52"/>
      <c r="E147" s="52"/>
      <c r="F147" s="52"/>
      <c r="G147" s="52"/>
      <c r="H147" s="50"/>
      <c r="I147" s="50"/>
    </row>
    <row r="148" spans="3:9" s="37" customFormat="1" ht="12.75">
      <c r="C148" s="52"/>
      <c r="D148" s="52"/>
      <c r="E148" s="52"/>
      <c r="F148" s="52"/>
      <c r="G148" s="52"/>
      <c r="H148" s="50"/>
      <c r="I148" s="50"/>
    </row>
    <row r="149" spans="3:9" s="37" customFormat="1" ht="12.75">
      <c r="C149" s="52"/>
      <c r="D149" s="52"/>
      <c r="E149" s="52"/>
      <c r="F149" s="52"/>
      <c r="G149" s="52"/>
      <c r="H149" s="50"/>
      <c r="I149" s="50"/>
    </row>
    <row r="150" spans="3:9" s="37" customFormat="1" ht="12.75">
      <c r="C150" s="52"/>
      <c r="D150" s="52"/>
      <c r="E150" s="52"/>
      <c r="F150" s="52"/>
      <c r="G150" s="52"/>
      <c r="H150" s="50"/>
      <c r="I150" s="50"/>
    </row>
    <row r="151" spans="3:9" s="37" customFormat="1" ht="12.75">
      <c r="C151" s="52"/>
      <c r="D151" s="52"/>
      <c r="E151" s="52"/>
      <c r="F151" s="52"/>
      <c r="G151" s="52"/>
      <c r="H151" s="50"/>
      <c r="I151" s="50"/>
    </row>
    <row r="152" spans="3:9" s="37" customFormat="1" ht="12.75">
      <c r="C152" s="52"/>
      <c r="D152" s="52"/>
      <c r="E152" s="52"/>
      <c r="F152" s="52"/>
      <c r="G152" s="52"/>
      <c r="H152" s="50"/>
      <c r="I152" s="50"/>
    </row>
    <row r="153" spans="3:9" s="37" customFormat="1" ht="12.75">
      <c r="C153" s="52"/>
      <c r="D153" s="52"/>
      <c r="E153" s="52"/>
      <c r="F153" s="52"/>
      <c r="G153" s="52"/>
      <c r="H153" s="50"/>
      <c r="I153" s="50"/>
    </row>
    <row r="154" spans="3:9" s="37" customFormat="1" ht="12.75">
      <c r="C154" s="52"/>
      <c r="D154" s="52"/>
      <c r="E154" s="52"/>
      <c r="F154" s="52"/>
      <c r="G154" s="52"/>
      <c r="H154" s="50"/>
      <c r="I154" s="50"/>
    </row>
  </sheetData>
  <sheetProtection/>
  <mergeCells count="7">
    <mergeCell ref="B49:I49"/>
    <mergeCell ref="B2:I2"/>
    <mergeCell ref="B3:I3"/>
    <mergeCell ref="B5:I5"/>
    <mergeCell ref="B12:I12"/>
    <mergeCell ref="B19:I19"/>
    <mergeCell ref="B31:I31"/>
  </mergeCells>
  <printOptions/>
  <pageMargins left="0.7" right="0.7" top="0.75" bottom="0.75" header="0.3" footer="0.3"/>
  <pageSetup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dimension ref="B2:N12"/>
  <sheetViews>
    <sheetView zoomScalePageLayoutView="0" workbookViewId="0" topLeftCell="A1">
      <selection activeCell="F24" sqref="F24"/>
    </sheetView>
  </sheetViews>
  <sheetFormatPr defaultColWidth="3.7109375" defaultRowHeight="12.75"/>
  <cols>
    <col min="1" max="1" width="3.7109375" style="23" customWidth="1"/>
    <col min="2" max="2" width="20.421875" style="23" customWidth="1"/>
    <col min="3" max="7" width="13.7109375" style="23" customWidth="1"/>
    <col min="8" max="8" width="18.7109375" style="23" customWidth="1"/>
    <col min="9" max="9" width="10.7109375" style="23" customWidth="1"/>
    <col min="10" max="14" width="5.7109375" style="23" customWidth="1"/>
    <col min="15" max="16384" width="3.7109375" style="23" customWidth="1"/>
  </cols>
  <sheetData>
    <row r="2" spans="2:8" s="18" customFormat="1" ht="25.5" customHeight="1">
      <c r="B2" s="136" t="s">
        <v>52</v>
      </c>
      <c r="C2" s="137"/>
      <c r="D2" s="137"/>
      <c r="E2" s="137"/>
      <c r="F2" s="137"/>
      <c r="G2" s="137"/>
      <c r="H2" s="137"/>
    </row>
    <row r="3" spans="2:8" ht="12" customHeight="1">
      <c r="B3" s="155" t="s">
        <v>17</v>
      </c>
      <c r="C3" s="156"/>
      <c r="D3" s="156"/>
      <c r="E3" s="156"/>
      <c r="F3" s="156"/>
      <c r="G3" s="156"/>
      <c r="H3" s="156"/>
    </row>
    <row r="4" spans="2:8" ht="25.5">
      <c r="B4" s="135"/>
      <c r="C4" s="117" t="s">
        <v>8</v>
      </c>
      <c r="D4" s="117" t="s">
        <v>9</v>
      </c>
      <c r="E4" s="117">
        <v>2011</v>
      </c>
      <c r="F4" s="117" t="s">
        <v>15</v>
      </c>
      <c r="G4" s="117" t="s">
        <v>38</v>
      </c>
      <c r="H4" s="117" t="s">
        <v>53</v>
      </c>
    </row>
    <row r="5" spans="2:14" ht="15" customHeight="1">
      <c r="B5" s="118" t="s">
        <v>23</v>
      </c>
      <c r="C5" s="119">
        <f>C6+C7+C8</f>
        <v>5206.260769764219</v>
      </c>
      <c r="D5" s="119">
        <f>D6+D7+D8</f>
        <v>5432.863554465743</v>
      </c>
      <c r="E5" s="119">
        <f>E6+E7+E8</f>
        <v>5537.098720960737</v>
      </c>
      <c r="F5" s="119">
        <f>F6+F7+F8</f>
        <v>5697.559732242927</v>
      </c>
      <c r="G5" s="119">
        <v>5746.180303437645</v>
      </c>
      <c r="H5" s="120">
        <f>G5/(F5/$L$5)-1</f>
        <v>2027.1610256438835</v>
      </c>
      <c r="J5" s="24">
        <v>2009</v>
      </c>
      <c r="K5" s="24">
        <v>2010</v>
      </c>
      <c r="L5" s="24">
        <v>2011</v>
      </c>
      <c r="M5" s="24">
        <v>2012</v>
      </c>
      <c r="N5" s="25">
        <v>2013</v>
      </c>
    </row>
    <row r="6" spans="2:14" ht="15" customHeight="1">
      <c r="B6" s="73" t="s">
        <v>18</v>
      </c>
      <c r="C6" s="121">
        <v>4964.0459003099995</v>
      </c>
      <c r="D6" s="121">
        <v>5125.924151629999</v>
      </c>
      <c r="E6" s="121">
        <v>5188.417004100001</v>
      </c>
      <c r="F6" s="121">
        <v>5291.829096255737</v>
      </c>
      <c r="G6" s="121">
        <v>5303.602583289999</v>
      </c>
      <c r="H6" s="122">
        <f aca="true" t="shared" si="0" ref="H6:H11">G6/(F6/$L$5)-1</f>
        <v>2014.4741585556217</v>
      </c>
      <c r="J6" s="26">
        <v>0.9363693566147554</v>
      </c>
      <c r="K6" s="26">
        <v>0.9520213937391852</v>
      </c>
      <c r="L6" s="26">
        <v>0.9705836086204185</v>
      </c>
      <c r="M6" s="27">
        <v>0.9893817838603115</v>
      </c>
      <c r="N6" s="25">
        <v>1</v>
      </c>
    </row>
    <row r="7" spans="2:8" ht="15" customHeight="1">
      <c r="B7" s="73" t="s">
        <v>19</v>
      </c>
      <c r="C7" s="121">
        <v>119.19308554110539</v>
      </c>
      <c r="D7" s="121">
        <v>121.46005285384321</v>
      </c>
      <c r="E7" s="121">
        <v>124.69917456578368</v>
      </c>
      <c r="F7" s="121">
        <v>130.83764264771202</v>
      </c>
      <c r="G7" s="121">
        <v>134.38481039962252</v>
      </c>
      <c r="H7" s="122">
        <f t="shared" si="0"/>
        <v>2064.5206578530233</v>
      </c>
    </row>
    <row r="8" spans="2:8" ht="15" customHeight="1">
      <c r="B8" s="73" t="s">
        <v>20</v>
      </c>
      <c r="C8" s="121">
        <v>123.02178391311378</v>
      </c>
      <c r="D8" s="121">
        <v>185.47934998190084</v>
      </c>
      <c r="E8" s="121">
        <v>223.98254229495353</v>
      </c>
      <c r="F8" s="121">
        <v>274.8929933394788</v>
      </c>
      <c r="G8" s="121">
        <v>308.19290974802436</v>
      </c>
      <c r="H8" s="122">
        <f t="shared" si="0"/>
        <v>2253.607998458096</v>
      </c>
    </row>
    <row r="9" spans="2:8" ht="15" customHeight="1">
      <c r="B9" s="118" t="s">
        <v>24</v>
      </c>
      <c r="C9" s="119">
        <f>C10+C11</f>
        <v>1157.7312573171425</v>
      </c>
      <c r="D9" s="119">
        <f>D10+D11</f>
        <v>1289.803871034256</v>
      </c>
      <c r="E9" s="119">
        <f>E10+E11</f>
        <v>1392.6845324597898</v>
      </c>
      <c r="F9" s="119">
        <f>F10+F11</f>
        <v>1474.2430177997246</v>
      </c>
      <c r="G9" s="119">
        <v>1521.811378890281</v>
      </c>
      <c r="H9" s="120">
        <f t="shared" si="0"/>
        <v>2074.8875205770887</v>
      </c>
    </row>
    <row r="10" spans="2:14" ht="15" customHeight="1">
      <c r="B10" s="73" t="s">
        <v>21</v>
      </c>
      <c r="C10" s="121">
        <v>448.1239393126156</v>
      </c>
      <c r="D10" s="121">
        <v>408.16358124615675</v>
      </c>
      <c r="E10" s="121">
        <v>384.9198572042164</v>
      </c>
      <c r="F10" s="121">
        <v>359.4836656257305</v>
      </c>
      <c r="G10" s="121">
        <v>334.1344887903774</v>
      </c>
      <c r="H10" s="122">
        <f t="shared" si="0"/>
        <v>1868.193293630846</v>
      </c>
      <c r="J10" s="42"/>
      <c r="K10" s="31"/>
      <c r="L10" s="31"/>
      <c r="M10" s="31"/>
      <c r="N10" s="31"/>
    </row>
    <row r="11" spans="2:14" ht="15" customHeight="1">
      <c r="B11" s="73" t="s">
        <v>22</v>
      </c>
      <c r="C11" s="121">
        <v>709.6073180045269</v>
      </c>
      <c r="D11" s="121">
        <v>881.6402897880992</v>
      </c>
      <c r="E11" s="121">
        <v>1007.7646752555734</v>
      </c>
      <c r="F11" s="121">
        <v>1114.759352173994</v>
      </c>
      <c r="G11" s="121">
        <v>1187.6768900999036</v>
      </c>
      <c r="H11" s="122">
        <f t="shared" si="0"/>
        <v>2141.5415461489815</v>
      </c>
      <c r="J11" s="42"/>
      <c r="K11" s="31"/>
      <c r="L11" s="31"/>
      <c r="M11" s="31"/>
      <c r="N11" s="31"/>
    </row>
    <row r="12" spans="2:14" ht="55.5" customHeight="1">
      <c r="B12" s="153" t="s">
        <v>88</v>
      </c>
      <c r="C12" s="154"/>
      <c r="D12" s="154"/>
      <c r="E12" s="154"/>
      <c r="F12" s="154"/>
      <c r="G12" s="154"/>
      <c r="H12" s="154"/>
      <c r="J12" s="42"/>
      <c r="K12" s="31"/>
      <c r="L12" s="31"/>
      <c r="M12" s="31"/>
      <c r="N12" s="31"/>
    </row>
  </sheetData>
  <sheetProtection/>
  <mergeCells count="3">
    <mergeCell ref="B12:H12"/>
    <mergeCell ref="B3:H3"/>
    <mergeCell ref="B2:H2"/>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B2:T40"/>
  <sheetViews>
    <sheetView showGridLines="0" zoomScalePageLayoutView="0" workbookViewId="0" topLeftCell="A10">
      <selection activeCell="M17" sqref="M17"/>
    </sheetView>
  </sheetViews>
  <sheetFormatPr defaultColWidth="3.7109375" defaultRowHeight="12.75"/>
  <cols>
    <col min="1" max="1" width="3.7109375" style="2" customWidth="1"/>
    <col min="2" max="2" width="31.28125" style="2" customWidth="1"/>
    <col min="3" max="20" width="7.7109375" style="2" customWidth="1"/>
    <col min="21" max="16384" width="3.7109375" style="2" customWidth="1"/>
  </cols>
  <sheetData>
    <row r="1" ht="12.75"/>
    <row r="2" spans="2:20" ht="30" customHeight="1">
      <c r="B2" s="157" t="s">
        <v>89</v>
      </c>
      <c r="C2" s="158"/>
      <c r="D2" s="158"/>
      <c r="E2" s="158"/>
      <c r="F2" s="158"/>
      <c r="G2" s="158"/>
      <c r="H2" s="158"/>
      <c r="I2" s="158"/>
      <c r="J2" s="158"/>
      <c r="K2" s="158"/>
      <c r="L2" s="158"/>
      <c r="M2" s="158"/>
      <c r="N2" s="158"/>
      <c r="O2" s="158"/>
      <c r="P2" s="158"/>
      <c r="Q2" s="158"/>
      <c r="R2" s="158"/>
      <c r="S2" s="158"/>
      <c r="T2" s="158"/>
    </row>
    <row r="3" spans="2:20" ht="15" customHeight="1">
      <c r="B3" s="127"/>
      <c r="C3" s="123">
        <v>1996</v>
      </c>
      <c r="D3" s="123">
        <v>1997</v>
      </c>
      <c r="E3" s="123">
        <v>1998</v>
      </c>
      <c r="F3" s="123">
        <v>1999</v>
      </c>
      <c r="G3" s="123">
        <v>2000</v>
      </c>
      <c r="H3" s="123">
        <v>2001</v>
      </c>
      <c r="I3" s="123">
        <v>2002</v>
      </c>
      <c r="J3" s="123">
        <v>2003</v>
      </c>
      <c r="K3" s="123">
        <v>2004</v>
      </c>
      <c r="L3" s="124">
        <v>2005</v>
      </c>
      <c r="M3" s="124">
        <v>2006</v>
      </c>
      <c r="N3" s="124">
        <v>2007</v>
      </c>
      <c r="O3" s="124">
        <v>2008</v>
      </c>
      <c r="P3" s="124">
        <v>2009</v>
      </c>
      <c r="Q3" s="124">
        <v>2010</v>
      </c>
      <c r="R3" s="125">
        <v>2011</v>
      </c>
      <c r="S3" s="124">
        <v>2012</v>
      </c>
      <c r="T3" s="124">
        <v>2013</v>
      </c>
    </row>
    <row r="4" spans="2:20" ht="15" customHeight="1">
      <c r="B4" s="126" t="s">
        <v>10</v>
      </c>
      <c r="C4" s="128">
        <v>2.0503112721360703</v>
      </c>
      <c r="D4" s="128">
        <v>1.9832669404173007</v>
      </c>
      <c r="E4" s="128">
        <v>1.8564363548619551</v>
      </c>
      <c r="F4" s="128">
        <v>1.7971192252159105</v>
      </c>
      <c r="G4" s="128">
        <v>1.7360509449746642</v>
      </c>
      <c r="H4" s="128">
        <v>1.6763351794651753</v>
      </c>
      <c r="I4" s="128">
        <v>3.1675425240616404</v>
      </c>
      <c r="J4" s="128">
        <v>4.306282138864198</v>
      </c>
      <c r="K4" s="128">
        <v>4.638</v>
      </c>
      <c r="L4" s="128">
        <v>4.945</v>
      </c>
      <c r="M4" s="128">
        <v>5.378014168045597</v>
      </c>
      <c r="N4" s="128">
        <v>5.757667254043474</v>
      </c>
      <c r="O4" s="128">
        <v>6.110527200294128</v>
      </c>
      <c r="P4" s="129">
        <v>6.3818886240727775</v>
      </c>
      <c r="Q4" s="129">
        <v>6.625742518155647</v>
      </c>
      <c r="R4" s="129">
        <v>6.786353305555519</v>
      </c>
      <c r="S4" s="129">
        <v>6.940816517375855</v>
      </c>
      <c r="T4" s="129">
        <f>Tab01!G7/1000</f>
        <v>6.98434417065507</v>
      </c>
    </row>
    <row r="5" spans="2:20" ht="15" customHeight="1">
      <c r="B5" s="126" t="s">
        <v>12</v>
      </c>
      <c r="C5" s="128">
        <v>2.050942573570082</v>
      </c>
      <c r="D5" s="128">
        <v>2.1640773567835816</v>
      </c>
      <c r="E5" s="128">
        <v>2.2719391334686385</v>
      </c>
      <c r="F5" s="128">
        <v>2.370070276934582</v>
      </c>
      <c r="G5" s="128">
        <v>2.4725820975064936</v>
      </c>
      <c r="H5" s="128">
        <v>2.5568781202556</v>
      </c>
      <c r="I5" s="128">
        <v>2.8521122276114914</v>
      </c>
      <c r="J5" s="128">
        <v>3.038594017012086</v>
      </c>
      <c r="K5" s="128">
        <v>3.351</v>
      </c>
      <c r="L5" s="128">
        <v>3.496</v>
      </c>
      <c r="M5" s="129">
        <v>3.9973432042894346</v>
      </c>
      <c r="N5" s="129">
        <v>4.351114539629173</v>
      </c>
      <c r="O5" s="129">
        <v>4.729301533654115</v>
      </c>
      <c r="P5" s="129">
        <v>5.148369796151472</v>
      </c>
      <c r="Q5" s="129">
        <v>5.495819752918816</v>
      </c>
      <c r="R5" s="129">
        <v>5.821127087285477</v>
      </c>
      <c r="S5" s="129">
        <v>6.084885496565276</v>
      </c>
      <c r="T5" s="129">
        <f>Tab01!G10/1000</f>
        <v>6.315121388458252</v>
      </c>
    </row>
    <row r="6" spans="2:20" ht="15" customHeight="1">
      <c r="B6" s="126" t="s">
        <v>11</v>
      </c>
      <c r="C6" s="128">
        <v>3.784021692885357</v>
      </c>
      <c r="D6" s="128">
        <v>3.9008970761802977</v>
      </c>
      <c r="E6" s="128">
        <v>4.079614355501961</v>
      </c>
      <c r="F6" s="128">
        <v>4.198411019928135</v>
      </c>
      <c r="G6" s="128">
        <v>4.267940610702875</v>
      </c>
      <c r="H6" s="128">
        <v>4.377131506512644</v>
      </c>
      <c r="I6" s="128">
        <v>4.633523307517895</v>
      </c>
      <c r="J6" s="128">
        <v>4.943557001185872</v>
      </c>
      <c r="K6" s="128">
        <v>4.999</v>
      </c>
      <c r="L6" s="128">
        <v>5.178</v>
      </c>
      <c r="M6" s="128">
        <v>5.462707369593221</v>
      </c>
      <c r="N6" s="128">
        <v>5.638016077935974</v>
      </c>
      <c r="O6" s="128">
        <v>5.92685111211685</v>
      </c>
      <c r="P6" s="129">
        <v>6.259310217316227</v>
      </c>
      <c r="Q6" s="129">
        <v>6.509591607714656</v>
      </c>
      <c r="R6" s="129">
        <v>6.700832438632254</v>
      </c>
      <c r="S6" s="129">
        <v>6.957670898949683</v>
      </c>
      <c r="T6" s="129">
        <f>Tab01!G13/1000</f>
        <v>7.108907916577967</v>
      </c>
    </row>
    <row r="7" spans="2:20" ht="30" customHeight="1">
      <c r="B7" s="126" t="s">
        <v>45</v>
      </c>
      <c r="C7" s="128">
        <v>0.5123100463902359</v>
      </c>
      <c r="D7" s="128">
        <v>0.5366045589878604</v>
      </c>
      <c r="E7" s="128">
        <v>0.602727890163532</v>
      </c>
      <c r="F7" s="128">
        <v>0.6556671474121017</v>
      </c>
      <c r="G7" s="128">
        <v>0.6399052028580411</v>
      </c>
      <c r="H7" s="128">
        <v>0.644274320209608</v>
      </c>
      <c r="I7" s="128">
        <v>0.6985792101455937</v>
      </c>
      <c r="J7" s="128">
        <v>0.74819681151</v>
      </c>
      <c r="K7" s="128">
        <v>0.7574008036903787</v>
      </c>
      <c r="L7" s="128">
        <v>0.8019999999999996</v>
      </c>
      <c r="M7" s="128">
        <v>1.004897668399999</v>
      </c>
      <c r="N7" s="128">
        <v>1.149228720886108</v>
      </c>
      <c r="O7" s="129">
        <v>1.22013648770277</v>
      </c>
      <c r="P7" s="129">
        <v>0.9728534526313933</v>
      </c>
      <c r="Q7" s="129">
        <v>0.7909686698232926</v>
      </c>
      <c r="R7" s="129">
        <v>0.7349786611875322</v>
      </c>
      <c r="S7" s="129">
        <v>0.9286293703186086</v>
      </c>
      <c r="T7" s="129">
        <f>Tab01!G16/1000-Graph01!T8</f>
        <v>0.89027120047</v>
      </c>
    </row>
    <row r="8" spans="2:20" ht="30" customHeight="1">
      <c r="B8" s="126" t="s">
        <v>54</v>
      </c>
      <c r="C8" s="128"/>
      <c r="D8" s="128"/>
      <c r="E8" s="128"/>
      <c r="F8" s="128"/>
      <c r="G8" s="128"/>
      <c r="H8" s="128"/>
      <c r="I8" s="128"/>
      <c r="J8" s="128"/>
      <c r="K8" s="128">
        <v>4.676845939640001</v>
      </c>
      <c r="L8" s="128">
        <v>5.038</v>
      </c>
      <c r="M8" s="128">
        <v>5.232906636010001</v>
      </c>
      <c r="N8" s="128">
        <v>5.179554296260001</v>
      </c>
      <c r="O8" s="129">
        <v>5.0674360624600014</v>
      </c>
      <c r="P8" s="129">
        <v>5.65978398609</v>
      </c>
      <c r="Q8" s="129">
        <v>6.577704871140001</v>
      </c>
      <c r="R8" s="129">
        <v>6.8437135588889015</v>
      </c>
      <c r="S8" s="129">
        <v>7.099289334070033</v>
      </c>
      <c r="T8" s="129">
        <v>7.79885494775</v>
      </c>
    </row>
    <row r="9" spans="2:20" ht="15" customHeight="1">
      <c r="B9" s="126" t="s">
        <v>3</v>
      </c>
      <c r="C9" s="128"/>
      <c r="D9" s="128"/>
      <c r="E9" s="128"/>
      <c r="F9" s="128"/>
      <c r="G9" s="128">
        <v>9.109775536846545</v>
      </c>
      <c r="H9" s="128">
        <v>9.27330521030504</v>
      </c>
      <c r="I9" s="128">
        <v>11.354988053810187</v>
      </c>
      <c r="J9" s="128">
        <v>13.031706353362235</v>
      </c>
      <c r="K9" s="128">
        <v>18.42299019258552</v>
      </c>
      <c r="L9" s="128">
        <v>19.459</v>
      </c>
      <c r="M9" s="128">
        <v>21.07586904633825</v>
      </c>
      <c r="N9" s="128">
        <v>22.07558088875473</v>
      </c>
      <c r="O9" s="128">
        <v>23.054252396227863</v>
      </c>
      <c r="P9" s="129">
        <v>24.42220607626187</v>
      </c>
      <c r="Q9" s="129">
        <v>25.999827419752414</v>
      </c>
      <c r="R9" s="129">
        <v>26.887005051549686</v>
      </c>
      <c r="S9" s="129">
        <v>28.011291617279458</v>
      </c>
      <c r="T9" s="129">
        <f>Tab01!G22/1000</f>
        <v>32.055323328355215</v>
      </c>
    </row>
    <row r="10" spans="2:20" ht="78.75" customHeight="1">
      <c r="B10" s="168" t="s">
        <v>90</v>
      </c>
      <c r="C10" s="168"/>
      <c r="D10" s="168"/>
      <c r="E10" s="168"/>
      <c r="F10" s="168"/>
      <c r="G10" s="168"/>
      <c r="H10" s="168"/>
      <c r="I10" s="168"/>
      <c r="J10" s="168"/>
      <c r="K10" s="168"/>
      <c r="L10" s="168"/>
      <c r="M10" s="168"/>
      <c r="N10" s="168"/>
      <c r="O10" s="168"/>
      <c r="P10" s="168"/>
      <c r="Q10" s="168"/>
      <c r="R10" s="168"/>
      <c r="S10" s="168"/>
      <c r="T10" s="168"/>
    </row>
    <row r="11" spans="2:9" ht="12.75">
      <c r="B11" s="166"/>
      <c r="C11" s="167"/>
      <c r="D11" s="13"/>
      <c r="E11" s="13"/>
      <c r="F11" s="13"/>
      <c r="G11" s="13"/>
      <c r="H11" s="12"/>
      <c r="I11" s="4"/>
    </row>
    <row r="12" spans="2:9" ht="14.25" customHeight="1">
      <c r="B12" s="1"/>
      <c r="C12" s="1"/>
      <c r="D12" s="1"/>
      <c r="E12" s="1"/>
      <c r="F12" s="1"/>
      <c r="G12" s="1"/>
      <c r="H12" s="8"/>
      <c r="I12" s="3"/>
    </row>
    <row r="13" spans="3:13" ht="14.25" customHeight="1">
      <c r="C13" s="10"/>
      <c r="D13" s="10"/>
      <c r="E13" s="10"/>
      <c r="F13" s="10"/>
      <c r="G13" s="14"/>
      <c r="H13" s="6"/>
      <c r="I13" s="6"/>
      <c r="J13" s="10"/>
      <c r="K13" s="10"/>
      <c r="L13" s="10"/>
      <c r="M13" s="10"/>
    </row>
    <row r="14" spans="2:9" ht="8.25" customHeight="1">
      <c r="B14" s="11"/>
      <c r="C14" s="11"/>
      <c r="D14" s="11"/>
      <c r="E14" s="11"/>
      <c r="F14" s="11"/>
      <c r="G14" s="7"/>
      <c r="H14" s="8"/>
      <c r="I14" s="3"/>
    </row>
    <row r="15" spans="2:9" ht="14.25" customHeight="1">
      <c r="B15" s="4"/>
      <c r="C15" s="4"/>
      <c r="D15" s="4"/>
      <c r="E15" s="4"/>
      <c r="F15" s="4"/>
      <c r="G15" s="4"/>
      <c r="H15" s="4"/>
      <c r="I15" s="4"/>
    </row>
    <row r="16" spans="2:18" ht="14.25" customHeight="1">
      <c r="B16" s="4"/>
      <c r="C16" s="4"/>
      <c r="D16" s="4"/>
      <c r="E16" s="4"/>
      <c r="F16" s="4"/>
      <c r="G16" s="4"/>
      <c r="H16" s="4"/>
      <c r="I16" s="4"/>
      <c r="M16" s="4"/>
      <c r="N16" s="4"/>
      <c r="O16" s="4"/>
      <c r="P16" s="4"/>
      <c r="Q16" s="4"/>
      <c r="R16" s="4"/>
    </row>
    <row r="17" spans="2:19" ht="14.25" customHeight="1">
      <c r="B17" s="4"/>
      <c r="C17" s="4"/>
      <c r="D17" s="4"/>
      <c r="E17" s="4"/>
      <c r="F17" s="4"/>
      <c r="G17" s="4"/>
      <c r="H17" s="8"/>
      <c r="I17" s="5"/>
      <c r="M17" s="4"/>
      <c r="N17" s="54"/>
      <c r="O17" s="54"/>
      <c r="P17" s="54"/>
      <c r="Q17" s="54"/>
      <c r="R17" s="54"/>
      <c r="S17" s="43"/>
    </row>
    <row r="18" spans="2:19" ht="14.25" customHeight="1">
      <c r="B18" s="4"/>
      <c r="C18" s="4"/>
      <c r="D18" s="4"/>
      <c r="E18" s="4"/>
      <c r="F18" s="4"/>
      <c r="G18" s="4"/>
      <c r="H18" s="4"/>
      <c r="I18" s="4"/>
      <c r="M18" s="159"/>
      <c r="N18" s="160"/>
      <c r="O18" s="160"/>
      <c r="P18" s="160"/>
      <c r="Q18" s="160"/>
      <c r="R18" s="160"/>
      <c r="S18" s="22"/>
    </row>
    <row r="19" spans="2:18" ht="14.25" customHeight="1">
      <c r="B19" s="4"/>
      <c r="C19" s="4"/>
      <c r="D19" s="4"/>
      <c r="E19" s="4"/>
      <c r="F19" s="4"/>
      <c r="G19" s="4"/>
      <c r="H19" s="4"/>
      <c r="I19" s="4"/>
      <c r="M19" s="44"/>
      <c r="N19" s="55"/>
      <c r="O19" s="55"/>
      <c r="P19" s="55"/>
      <c r="Q19" s="55"/>
      <c r="R19" s="55"/>
    </row>
    <row r="20" spans="2:18" ht="39.75" customHeight="1">
      <c r="B20" s="4"/>
      <c r="C20" s="4"/>
      <c r="D20" s="4"/>
      <c r="E20" s="4"/>
      <c r="F20" s="4"/>
      <c r="G20" s="4"/>
      <c r="H20" s="9"/>
      <c r="I20" s="3"/>
      <c r="M20" s="44"/>
      <c r="N20" s="56"/>
      <c r="O20" s="56"/>
      <c r="P20" s="56"/>
      <c r="Q20" s="56"/>
      <c r="R20" s="56"/>
    </row>
    <row r="21" spans="2:18" ht="12.75">
      <c r="B21" s="4"/>
      <c r="C21" s="4"/>
      <c r="D21" s="4"/>
      <c r="E21" s="4"/>
      <c r="F21" s="4"/>
      <c r="G21" s="4"/>
      <c r="I21" s="161"/>
      <c r="J21" s="162"/>
      <c r="K21" s="162"/>
      <c r="L21" s="162"/>
      <c r="M21" s="4"/>
      <c r="N21" s="4"/>
      <c r="O21" s="4"/>
      <c r="P21" s="4"/>
      <c r="Q21" s="4"/>
      <c r="R21" s="4"/>
    </row>
    <row r="22" spans="2:18" ht="12.75">
      <c r="B22" s="4"/>
      <c r="C22" s="4"/>
      <c r="D22" s="4"/>
      <c r="E22" s="4"/>
      <c r="F22" s="4"/>
      <c r="G22" s="4"/>
      <c r="M22" s="44"/>
      <c r="N22" s="57"/>
      <c r="O22" s="57"/>
      <c r="P22" s="57"/>
      <c r="Q22" s="57"/>
      <c r="R22" s="57"/>
    </row>
    <row r="23" spans="2:18" ht="12.75" customHeight="1">
      <c r="B23" s="4"/>
      <c r="C23" s="4"/>
      <c r="D23" s="4"/>
      <c r="E23" s="4"/>
      <c r="F23" s="4"/>
      <c r="G23" s="4"/>
      <c r="M23" s="4"/>
      <c r="N23" s="4"/>
      <c r="O23" s="4"/>
      <c r="P23" s="4"/>
      <c r="Q23" s="4"/>
      <c r="R23" s="4"/>
    </row>
    <row r="24" spans="2:18" ht="12.75">
      <c r="B24" s="4"/>
      <c r="C24" s="4"/>
      <c r="D24" s="4"/>
      <c r="E24" s="4"/>
      <c r="F24" s="4"/>
      <c r="G24" s="4"/>
      <c r="M24" s="4"/>
      <c r="N24" s="58"/>
      <c r="O24" s="58"/>
      <c r="P24" s="58"/>
      <c r="Q24" s="58"/>
      <c r="R24" s="58"/>
    </row>
    <row r="25" spans="2:18" ht="12.75">
      <c r="B25" s="4"/>
      <c r="C25" s="4"/>
      <c r="D25" s="4"/>
      <c r="E25" s="4"/>
      <c r="F25" s="4"/>
      <c r="G25" s="4"/>
      <c r="H25" s="1"/>
      <c r="M25" s="4"/>
      <c r="N25" s="59"/>
      <c r="O25" s="59"/>
      <c r="P25" s="59"/>
      <c r="Q25" s="59"/>
      <c r="R25" s="59"/>
    </row>
    <row r="26" spans="2:18" ht="12.75" customHeight="1">
      <c r="B26" s="4"/>
      <c r="C26" s="4"/>
      <c r="D26" s="4"/>
      <c r="E26" s="4"/>
      <c r="F26" s="4"/>
      <c r="G26" s="4"/>
      <c r="H26" s="1"/>
      <c r="M26" s="4"/>
      <c r="N26" s="60"/>
      <c r="O26" s="60"/>
      <c r="P26" s="60"/>
      <c r="Q26" s="60"/>
      <c r="R26" s="60"/>
    </row>
    <row r="27" spans="2:18" ht="12.75">
      <c r="B27" s="4"/>
      <c r="C27" s="4"/>
      <c r="D27" s="4"/>
      <c r="E27" s="4"/>
      <c r="F27" s="4"/>
      <c r="G27" s="4"/>
      <c r="H27" s="1"/>
      <c r="M27" s="4"/>
      <c r="N27" s="61"/>
      <c r="O27" s="61"/>
      <c r="P27" s="61"/>
      <c r="Q27" s="61"/>
      <c r="R27" s="61"/>
    </row>
    <row r="28" spans="2:18" ht="12.75">
      <c r="B28" s="4"/>
      <c r="C28" s="4"/>
      <c r="D28" s="4"/>
      <c r="E28" s="4"/>
      <c r="F28" s="4"/>
      <c r="G28" s="4"/>
      <c r="H28" s="1"/>
      <c r="M28" s="4"/>
      <c r="N28" s="61"/>
      <c r="O28" s="61"/>
      <c r="P28" s="61"/>
      <c r="Q28" s="61"/>
      <c r="R28" s="61"/>
    </row>
    <row r="29" spans="2:18" ht="12.75">
      <c r="B29" s="4"/>
      <c r="C29" s="4"/>
      <c r="D29" s="4"/>
      <c r="E29" s="4"/>
      <c r="F29" s="4"/>
      <c r="G29" s="4"/>
      <c r="H29" s="1"/>
      <c r="M29" s="4"/>
      <c r="N29" s="4"/>
      <c r="O29" s="4"/>
      <c r="P29" s="4"/>
      <c r="Q29" s="4"/>
      <c r="R29" s="4"/>
    </row>
    <row r="30" spans="2:18" ht="12.75" customHeight="1">
      <c r="B30" s="4"/>
      <c r="C30" s="4"/>
      <c r="D30" s="4"/>
      <c r="E30" s="4"/>
      <c r="F30" s="4"/>
      <c r="G30" s="4"/>
      <c r="H30" s="1"/>
      <c r="M30" s="4"/>
      <c r="N30" s="4"/>
      <c r="O30" s="4"/>
      <c r="P30" s="4"/>
      <c r="Q30" s="4"/>
      <c r="R30" s="4"/>
    </row>
    <row r="31" spans="2:18" ht="12.75">
      <c r="B31" s="4"/>
      <c r="C31" s="4"/>
      <c r="D31" s="4"/>
      <c r="E31" s="4"/>
      <c r="F31" s="4"/>
      <c r="G31" s="4"/>
      <c r="H31" s="1"/>
      <c r="M31" s="4"/>
      <c r="N31" s="4"/>
      <c r="O31" s="4"/>
      <c r="P31" s="4"/>
      <c r="Q31" s="4"/>
      <c r="R31" s="56"/>
    </row>
    <row r="32" spans="2:18" ht="12.75">
      <c r="B32" s="4"/>
      <c r="C32" s="4"/>
      <c r="D32" s="4"/>
      <c r="E32" s="4"/>
      <c r="F32" s="4"/>
      <c r="G32" s="4"/>
      <c r="H32" s="1"/>
      <c r="M32" s="4"/>
      <c r="N32" s="4"/>
      <c r="O32" s="4"/>
      <c r="P32" s="4"/>
      <c r="Q32" s="4"/>
      <c r="R32" s="4"/>
    </row>
    <row r="33" spans="2:18" ht="12.75">
      <c r="B33" s="4"/>
      <c r="C33" s="4"/>
      <c r="D33" s="4"/>
      <c r="E33" s="4"/>
      <c r="F33" s="4"/>
      <c r="G33" s="4"/>
      <c r="H33" s="1"/>
      <c r="M33" s="4"/>
      <c r="N33" s="4"/>
      <c r="O33" s="4"/>
      <c r="P33" s="4"/>
      <c r="Q33" s="4"/>
      <c r="R33" s="4"/>
    </row>
    <row r="34" spans="2:18" ht="26.25" customHeight="1">
      <c r="B34" s="165"/>
      <c r="C34" s="165"/>
      <c r="D34" s="165"/>
      <c r="E34" s="165"/>
      <c r="F34" s="165"/>
      <c r="G34" s="165"/>
      <c r="H34" s="1"/>
      <c r="M34" s="4"/>
      <c r="N34" s="4"/>
      <c r="O34" s="4"/>
      <c r="P34" s="4"/>
      <c r="Q34" s="4"/>
      <c r="R34" s="4"/>
    </row>
    <row r="35" spans="2:18" ht="15.75" customHeight="1">
      <c r="B35" s="15"/>
      <c r="C35" s="15"/>
      <c r="D35" s="15"/>
      <c r="E35" s="15"/>
      <c r="F35" s="15"/>
      <c r="G35" s="15"/>
      <c r="H35" s="1"/>
      <c r="M35" s="4"/>
      <c r="N35" s="4"/>
      <c r="O35" s="4"/>
      <c r="P35" s="4"/>
      <c r="Q35" s="4"/>
      <c r="R35" s="4"/>
    </row>
    <row r="36" spans="2:18" ht="12" customHeight="1">
      <c r="B36" s="163"/>
      <c r="C36" s="164"/>
      <c r="D36" s="4"/>
      <c r="E36" s="4"/>
      <c r="F36" s="4"/>
      <c r="G36" s="4"/>
      <c r="H36" s="1"/>
      <c r="M36" s="4"/>
      <c r="N36" s="4"/>
      <c r="O36" s="4"/>
      <c r="P36" s="4"/>
      <c r="Q36" s="4"/>
      <c r="R36" s="4"/>
    </row>
    <row r="37" spans="2:18" ht="12.75">
      <c r="B37" s="4"/>
      <c r="C37" s="4"/>
      <c r="D37" s="4"/>
      <c r="E37" s="4"/>
      <c r="F37" s="4"/>
      <c r="G37" s="4"/>
      <c r="H37" s="1"/>
      <c r="M37" s="4"/>
      <c r="N37" s="4"/>
      <c r="O37" s="4"/>
      <c r="P37" s="4"/>
      <c r="Q37" s="4"/>
      <c r="R37" s="4"/>
    </row>
    <row r="38" ht="12.75">
      <c r="H38" s="1"/>
    </row>
    <row r="39" ht="12.75">
      <c r="H39" s="1"/>
    </row>
    <row r="40" ht="12.75">
      <c r="H40" s="1"/>
    </row>
    <row r="41" ht="30" customHeight="1"/>
  </sheetData>
  <sheetProtection/>
  <mergeCells count="7">
    <mergeCell ref="B2:T2"/>
    <mergeCell ref="M18:R18"/>
    <mergeCell ref="I21:L21"/>
    <mergeCell ref="B36:C36"/>
    <mergeCell ref="B34:G34"/>
    <mergeCell ref="B11:C11"/>
    <mergeCell ref="B10:T10"/>
  </mergeCells>
  <printOptions/>
  <pageMargins left="0.7874015748031497" right="0.7874015748031497" top="0.5118110236220472" bottom="0.7874015748031497" header="0.35433070866141736" footer="0.5118110236220472"/>
  <pageSetup fitToHeight="1" fitToWidth="1" horizontalDpi="600" verticalDpi="600" orientation="landscape" paperSize="9" scale="93" r:id="rId4"/>
  <drawing r:id="rId3"/>
  <legacyDrawing r:id="rId2"/>
</worksheet>
</file>

<file path=xl/worksheets/sheet5.xml><?xml version="1.0" encoding="utf-8"?>
<worksheet xmlns="http://schemas.openxmlformats.org/spreadsheetml/2006/main" xmlns:r="http://schemas.openxmlformats.org/officeDocument/2006/relationships">
  <dimension ref="B2:V100"/>
  <sheetViews>
    <sheetView tabSelected="1" zoomScalePageLayoutView="0" workbookViewId="0" topLeftCell="A1">
      <selection activeCell="AH11" sqref="AH11"/>
    </sheetView>
  </sheetViews>
  <sheetFormatPr defaultColWidth="3.7109375" defaultRowHeight="12.75"/>
  <cols>
    <col min="1" max="1" width="3.7109375" style="23" customWidth="1"/>
    <col min="2" max="2" width="25.7109375" style="28" customWidth="1"/>
    <col min="3" max="3" width="25.7109375" style="30" customWidth="1"/>
    <col min="4" max="8" width="3.7109375" style="23" customWidth="1"/>
    <col min="9" max="9" width="3.7109375" style="29" customWidth="1"/>
    <col min="10" max="16384" width="3.7109375" style="23" customWidth="1"/>
  </cols>
  <sheetData>
    <row r="2" spans="2:3" ht="41.25" customHeight="1">
      <c r="B2" s="174" t="s">
        <v>91</v>
      </c>
      <c r="C2" s="175"/>
    </row>
    <row r="3" spans="2:22" ht="27.75" customHeight="1">
      <c r="B3" s="130" t="s">
        <v>25</v>
      </c>
      <c r="C3" s="131" t="s">
        <v>26</v>
      </c>
      <c r="D3" s="171"/>
      <c r="E3" s="171"/>
      <c r="F3" s="171"/>
      <c r="G3" s="171"/>
      <c r="H3" s="171"/>
      <c r="I3" s="171"/>
      <c r="J3" s="171"/>
      <c r="K3" s="171"/>
      <c r="L3" s="171"/>
      <c r="M3" s="171"/>
      <c r="N3" s="171"/>
      <c r="O3" s="171"/>
      <c r="P3" s="171"/>
      <c r="Q3" s="171"/>
      <c r="R3" s="171"/>
      <c r="S3" s="171"/>
      <c r="T3" s="171"/>
      <c r="U3" s="171"/>
      <c r="V3" s="171"/>
    </row>
    <row r="4" spans="2:3" ht="12.75">
      <c r="B4" s="132" t="s">
        <v>27</v>
      </c>
      <c r="C4" s="133">
        <f>'[1]données carte_ER2013'!$K2</f>
        <v>0.024387950208032638</v>
      </c>
    </row>
    <row r="5" spans="2:3" ht="12.75">
      <c r="B5" s="132" t="s">
        <v>28</v>
      </c>
      <c r="C5" s="133">
        <f>'[1]données carte_ER2013'!$K3</f>
        <v>0.028808831567016968</v>
      </c>
    </row>
    <row r="6" spans="2:3" ht="12.75">
      <c r="B6" s="132" t="s">
        <v>29</v>
      </c>
      <c r="C6" s="133">
        <f>'[1]données carte_ER2013'!$K4</f>
        <v>0.02629429790299609</v>
      </c>
    </row>
    <row r="7" spans="2:3" ht="12.75">
      <c r="B7" s="132" t="s">
        <v>30</v>
      </c>
      <c r="C7" s="133">
        <f>'[1]données carte_ER2013'!$K5</f>
        <v>0.03646291653577571</v>
      </c>
    </row>
    <row r="8" spans="2:3" ht="12.75">
      <c r="B8" s="132" t="s">
        <v>31</v>
      </c>
      <c r="C8" s="133">
        <f>'[1]données carte_ER2013'!$K6</f>
        <v>0.0050394711568275685</v>
      </c>
    </row>
    <row r="9" spans="2:3" ht="12.75">
      <c r="B9" s="132" t="s">
        <v>32</v>
      </c>
      <c r="C9" s="133">
        <f>'[1]données carte_ER2013'!$K7</f>
        <v>-0.006471837410224168</v>
      </c>
    </row>
    <row r="10" spans="2:3" ht="12.75">
      <c r="B10" s="132" t="s">
        <v>33</v>
      </c>
      <c r="C10" s="133">
        <f>'[1]données carte_ER2013'!$K8</f>
        <v>0.011094456552838139</v>
      </c>
    </row>
    <row r="11" spans="2:3" ht="12.75">
      <c r="B11" s="132" t="s">
        <v>34</v>
      </c>
      <c r="C11" s="133">
        <f>'[1]données carte_ER2013'!$K9</f>
        <v>0.025418217824917155</v>
      </c>
    </row>
    <row r="12" spans="2:3" ht="12.75">
      <c r="B12" s="132" t="s">
        <v>35</v>
      </c>
      <c r="C12" s="133">
        <f>'[1]données carte_ER2013'!$K10</f>
        <v>-0.002476117472681838</v>
      </c>
    </row>
    <row r="13" spans="2:3" ht="12.75">
      <c r="B13" s="132">
        <v>10</v>
      </c>
      <c r="C13" s="133">
        <f>'[1]données carte_ER2013'!$K11</f>
        <v>0.022975264532675732</v>
      </c>
    </row>
    <row r="14" spans="2:10" ht="12.75">
      <c r="B14" s="132">
        <v>11</v>
      </c>
      <c r="C14" s="133">
        <f>'[1]données carte_ER2013'!$K12</f>
        <v>-0.047883495738302306</v>
      </c>
      <c r="J14" s="63"/>
    </row>
    <row r="15" spans="2:3" ht="12.75">
      <c r="B15" s="132">
        <v>12</v>
      </c>
      <c r="C15" s="133">
        <f>'[1]données carte_ER2013'!$K13</f>
        <v>0.0263654545116494</v>
      </c>
    </row>
    <row r="16" spans="2:3" ht="12.75">
      <c r="B16" s="132">
        <v>13</v>
      </c>
      <c r="C16" s="133">
        <f>'[1]données carte_ER2013'!$K14</f>
        <v>0.024817687237652875</v>
      </c>
    </row>
    <row r="17" spans="2:3" ht="12.75">
      <c r="B17" s="132">
        <v>14</v>
      </c>
      <c r="C17" s="133">
        <f>'[1]données carte_ER2013'!$K15</f>
        <v>0.016469910006178257</v>
      </c>
    </row>
    <row r="18" spans="2:3" ht="12.75">
      <c r="B18" s="132">
        <v>15</v>
      </c>
      <c r="C18" s="134"/>
    </row>
    <row r="19" spans="2:3" ht="12.75">
      <c r="B19" s="132">
        <v>16</v>
      </c>
      <c r="C19" s="133">
        <f>'[1]données carte_ER2013'!$K17</f>
        <v>0.018629192353053936</v>
      </c>
    </row>
    <row r="20" spans="2:3" ht="12.75">
      <c r="B20" s="132">
        <v>17</v>
      </c>
      <c r="C20" s="133">
        <f>'[1]données carte_ER2013'!$K18</f>
        <v>-0.007592200021909745</v>
      </c>
    </row>
    <row r="21" spans="2:3" ht="12.75">
      <c r="B21" s="132">
        <v>18</v>
      </c>
      <c r="C21" s="133">
        <f>'[1]données carte_ER2013'!$K19</f>
        <v>-0.002311334705651258</v>
      </c>
    </row>
    <row r="22" spans="2:3" ht="12.75">
      <c r="B22" s="132">
        <v>19</v>
      </c>
      <c r="C22" s="133">
        <f>'[1]données carte_ER2013'!$K20</f>
        <v>0.023640290771418604</v>
      </c>
    </row>
    <row r="23" spans="2:3" ht="12.75">
      <c r="B23" s="132" t="s">
        <v>36</v>
      </c>
      <c r="C23" s="133">
        <f>'[1]données carte_ER2013'!$K21</f>
        <v>0.003625384728836112</v>
      </c>
    </row>
    <row r="24" spans="2:3" ht="12.75">
      <c r="B24" s="132" t="s">
        <v>37</v>
      </c>
      <c r="C24" s="133">
        <f>'[1]données carte_ER2013'!$K22</f>
        <v>0.038992334111209725</v>
      </c>
    </row>
    <row r="25" spans="2:3" ht="12.75">
      <c r="B25" s="132">
        <v>21</v>
      </c>
      <c r="C25" s="133">
        <f>'[1]données carte_ER2013'!$K23</f>
        <v>0.0036079635911197006</v>
      </c>
    </row>
    <row r="26" spans="2:3" ht="12.75">
      <c r="B26" s="132">
        <v>22</v>
      </c>
      <c r="C26" s="133">
        <f>'[1]données carte_ER2013'!$K24</f>
        <v>0.019356061514738565</v>
      </c>
    </row>
    <row r="27" spans="2:3" ht="12.75">
      <c r="B27" s="132">
        <v>23</v>
      </c>
      <c r="C27" s="133">
        <f>'[1]données carte_ER2013'!$K25</f>
        <v>0.022201401365328444</v>
      </c>
    </row>
    <row r="28" spans="2:3" ht="12.75">
      <c r="B28" s="132">
        <v>24</v>
      </c>
      <c r="C28" s="133">
        <f>'[1]données carte_ER2013'!$K26</f>
        <v>0.01501318278014585</v>
      </c>
    </row>
    <row r="29" spans="2:3" ht="12.75">
      <c r="B29" s="132">
        <v>25</v>
      </c>
      <c r="C29" s="133">
        <f>'[1]données carte_ER2013'!$K27</f>
        <v>0.021457488442903294</v>
      </c>
    </row>
    <row r="30" spans="2:3" ht="12.75">
      <c r="B30" s="132">
        <v>26</v>
      </c>
      <c r="C30" s="133">
        <f>'[1]données carte_ER2013'!$K28</f>
        <v>0.02186381100357382</v>
      </c>
    </row>
    <row r="31" spans="2:7" ht="12" customHeight="1">
      <c r="B31" s="132">
        <v>27</v>
      </c>
      <c r="C31" s="133">
        <f>'[1]données carte_ER2013'!$K29</f>
        <v>0.015542140146978412</v>
      </c>
      <c r="D31" s="169"/>
      <c r="E31" s="169"/>
      <c r="F31" s="169"/>
      <c r="G31" s="169"/>
    </row>
    <row r="32" spans="2:22" ht="12" customHeight="1">
      <c r="B32" s="132">
        <v>28</v>
      </c>
      <c r="C32" s="133">
        <f>'[1]données carte_ER2013'!$K30</f>
        <v>0.004568229858867179</v>
      </c>
      <c r="D32" s="170"/>
      <c r="E32" s="170"/>
      <c r="F32" s="170"/>
      <c r="G32" s="170"/>
      <c r="H32" s="170"/>
      <c r="I32" s="170"/>
      <c r="J32" s="170"/>
      <c r="K32" s="170"/>
      <c r="L32" s="170"/>
      <c r="M32" s="170"/>
      <c r="N32" s="170"/>
      <c r="O32" s="170"/>
      <c r="P32" s="170"/>
      <c r="Q32" s="170"/>
      <c r="R32" s="170"/>
      <c r="S32" s="170"/>
      <c r="T32" s="170"/>
      <c r="U32" s="170"/>
      <c r="V32" s="170"/>
    </row>
    <row r="33" spans="2:7" ht="13.5" customHeight="1">
      <c r="B33" s="132">
        <v>29</v>
      </c>
      <c r="C33" s="133">
        <f>'[1]données carte_ER2013'!$K31</f>
        <v>0.008868803431569816</v>
      </c>
      <c r="D33" s="16"/>
      <c r="E33" s="16"/>
      <c r="F33" s="16"/>
      <c r="G33" s="16"/>
    </row>
    <row r="34" spans="2:7" ht="12.75" customHeight="1">
      <c r="B34" s="132">
        <v>30</v>
      </c>
      <c r="C34" s="134"/>
      <c r="D34" s="16"/>
      <c r="E34" s="16"/>
      <c r="F34" s="16"/>
      <c r="G34" s="16"/>
    </row>
    <row r="35" spans="2:3" ht="12.75">
      <c r="B35" s="132">
        <v>31</v>
      </c>
      <c r="C35" s="133">
        <f>'[1]données carte_ER2013'!$K33</f>
        <v>0.05800831127020856</v>
      </c>
    </row>
    <row r="36" spans="2:3" ht="12.75">
      <c r="B36" s="132">
        <v>32</v>
      </c>
      <c r="C36" s="133">
        <f>'[1]données carte_ER2013'!$K34</f>
        <v>0.023784278337799503</v>
      </c>
    </row>
    <row r="37" spans="2:3" ht="12.75">
      <c r="B37" s="132">
        <v>33</v>
      </c>
      <c r="C37" s="133">
        <f>'[1]données carte_ER2013'!$K35</f>
        <v>0.028972414088054954</v>
      </c>
    </row>
    <row r="38" spans="2:3" ht="12.75">
      <c r="B38" s="132">
        <v>34</v>
      </c>
      <c r="C38" s="133">
        <f>'[1]données carte_ER2013'!$K36</f>
        <v>0.009318622301803803</v>
      </c>
    </row>
    <row r="39" spans="2:3" ht="12.75">
      <c r="B39" s="132">
        <v>35</v>
      </c>
      <c r="C39" s="133">
        <f>'[1]données carte_ER2013'!$K37</f>
        <v>0.01639480632605661</v>
      </c>
    </row>
    <row r="40" spans="2:3" ht="12.75">
      <c r="B40" s="132">
        <v>36</v>
      </c>
      <c r="C40" s="133">
        <f>'[1]données carte_ER2013'!$K38</f>
        <v>0.01730972656741847</v>
      </c>
    </row>
    <row r="41" spans="2:3" ht="12.75">
      <c r="B41" s="132">
        <v>37</v>
      </c>
      <c r="C41" s="133">
        <f>'[1]données carte_ER2013'!$K39</f>
        <v>0.011198665157322152</v>
      </c>
    </row>
    <row r="42" spans="2:3" ht="12.75">
      <c r="B42" s="132">
        <v>38</v>
      </c>
      <c r="C42" s="133">
        <f>'[1]données carte_ER2013'!$K40</f>
        <v>0.02046099481337138</v>
      </c>
    </row>
    <row r="43" spans="2:3" ht="12.75">
      <c r="B43" s="132">
        <v>39</v>
      </c>
      <c r="C43" s="133">
        <f>'[1]données carte_ER2013'!$K41</f>
        <v>0.021374376669649697</v>
      </c>
    </row>
    <row r="44" spans="2:3" ht="12.75">
      <c r="B44" s="132">
        <v>40</v>
      </c>
      <c r="C44" s="133">
        <f>'[1]données carte_ER2013'!$K42</f>
        <v>0.010881844388651807</v>
      </c>
    </row>
    <row r="45" spans="2:3" ht="12.75">
      <c r="B45" s="132">
        <v>41</v>
      </c>
      <c r="C45" s="133">
        <f>'[1]données carte_ER2013'!$K43</f>
        <v>0.017062468653478602</v>
      </c>
    </row>
    <row r="46" spans="2:12" ht="12.75">
      <c r="B46" s="132">
        <v>42</v>
      </c>
      <c r="C46" s="133">
        <f>'[1]données carte_ER2013'!$K44</f>
        <v>0.011205067166258686</v>
      </c>
      <c r="D46" s="31"/>
      <c r="E46" s="31"/>
      <c r="F46" s="31"/>
      <c r="G46" s="31"/>
      <c r="H46" s="31"/>
      <c r="I46" s="32"/>
      <c r="J46" s="31"/>
      <c r="K46" s="31"/>
      <c r="L46" s="31"/>
    </row>
    <row r="47" spans="2:12" ht="12.75">
      <c r="B47" s="132">
        <v>43</v>
      </c>
      <c r="C47" s="133">
        <f>'[1]données carte_ER2013'!$K45</f>
        <v>0.006434249296082273</v>
      </c>
      <c r="D47" s="31"/>
      <c r="E47" s="31"/>
      <c r="F47" s="31"/>
      <c r="G47" s="31"/>
      <c r="H47" s="31"/>
      <c r="I47" s="32"/>
      <c r="J47" s="31"/>
      <c r="K47" s="31"/>
      <c r="L47" s="31"/>
    </row>
    <row r="48" spans="2:3" ht="12.75">
      <c r="B48" s="132">
        <v>44</v>
      </c>
      <c r="C48" s="133">
        <f>'[1]données carte_ER2013'!$K46</f>
        <v>0.013659016732351148</v>
      </c>
    </row>
    <row r="49" spans="2:3" ht="12.75">
      <c r="B49" s="132">
        <v>45</v>
      </c>
      <c r="C49" s="133">
        <f>'[1]données carte_ER2013'!$K47</f>
        <v>0.018970057605756763</v>
      </c>
    </row>
    <row r="50" spans="2:3" ht="12.75">
      <c r="B50" s="132">
        <v>46</v>
      </c>
      <c r="C50" s="133">
        <f>'[1]données carte_ER2013'!$K48</f>
        <v>0.030284693782359984</v>
      </c>
    </row>
    <row r="51" spans="2:3" ht="12.75">
      <c r="B51" s="132">
        <v>47</v>
      </c>
      <c r="C51" s="133">
        <f>'[1]données carte_ER2013'!$K49</f>
        <v>0.020346617768197905</v>
      </c>
    </row>
    <row r="52" spans="2:3" ht="12.75">
      <c r="B52" s="132">
        <v>48</v>
      </c>
      <c r="C52" s="133">
        <f>'[1]données carte_ER2013'!$K50</f>
        <v>0.009568226274372149</v>
      </c>
    </row>
    <row r="53" spans="2:3" ht="12.75">
      <c r="B53" s="132">
        <v>49</v>
      </c>
      <c r="C53" s="133">
        <f>'[1]données carte_ER2013'!$K51</f>
        <v>0.019155226615874543</v>
      </c>
    </row>
    <row r="54" spans="2:3" ht="12.75">
      <c r="B54" s="132">
        <v>50</v>
      </c>
      <c r="C54" s="133">
        <f>'[1]données carte_ER2013'!$K52</f>
        <v>0.010086801904147569</v>
      </c>
    </row>
    <row r="55" spans="2:3" ht="12.75">
      <c r="B55" s="132">
        <v>51</v>
      </c>
      <c r="C55" s="133">
        <f>'[1]données carte_ER2013'!$K53</f>
        <v>0.07100785262606335</v>
      </c>
    </row>
    <row r="56" spans="2:3" ht="12.75">
      <c r="B56" s="132">
        <v>52</v>
      </c>
      <c r="C56" s="133">
        <f>'[1]données carte_ER2013'!$K54</f>
        <v>0.020494559349433672</v>
      </c>
    </row>
    <row r="57" spans="2:3" ht="12.75">
      <c r="B57" s="132">
        <v>53</v>
      </c>
      <c r="C57" s="133">
        <f>'[1]données carte_ER2013'!$K55</f>
        <v>0.004206095534513565</v>
      </c>
    </row>
    <row r="58" spans="2:3" ht="12.75">
      <c r="B58" s="132">
        <v>54</v>
      </c>
      <c r="C58" s="133">
        <f>'[1]données carte_ER2013'!$K56</f>
        <v>0.027776403462057786</v>
      </c>
    </row>
    <row r="59" spans="2:3" ht="12.75">
      <c r="B59" s="132">
        <v>55</v>
      </c>
      <c r="C59" s="133">
        <f>'[1]données carte_ER2013'!$K57</f>
        <v>0.012243687698150207</v>
      </c>
    </row>
    <row r="60" spans="2:3" ht="12.75">
      <c r="B60" s="132">
        <v>56</v>
      </c>
      <c r="C60" s="133">
        <f>'[1]données carte_ER2013'!$K58</f>
        <v>0.027538877459105437</v>
      </c>
    </row>
    <row r="61" spans="2:3" ht="12.75">
      <c r="B61" s="132">
        <v>57</v>
      </c>
      <c r="C61" s="133">
        <f>'[1]données carte_ER2013'!$K59</f>
        <v>0.02350811797129282</v>
      </c>
    </row>
    <row r="62" spans="2:3" ht="12.75">
      <c r="B62" s="132">
        <v>58</v>
      </c>
      <c r="C62" s="133">
        <f>'[1]données carte_ER2013'!$K60</f>
        <v>0.0063900943881849415</v>
      </c>
    </row>
    <row r="63" spans="2:3" ht="12.75">
      <c r="B63" s="132">
        <v>59</v>
      </c>
      <c r="C63" s="133">
        <f>'[1]données carte_ER2013'!$K61</f>
        <v>0.01752512326089195</v>
      </c>
    </row>
    <row r="64" spans="2:3" ht="12.75">
      <c r="B64" s="132">
        <v>60</v>
      </c>
      <c r="C64" s="134"/>
    </row>
    <row r="65" spans="2:3" ht="12.75">
      <c r="B65" s="132">
        <v>61</v>
      </c>
      <c r="C65" s="133">
        <f>'[1]données carte_ER2013'!$K63</f>
        <v>0.0254411441502862</v>
      </c>
    </row>
    <row r="66" spans="2:3" ht="12.75">
      <c r="B66" s="132">
        <v>62</v>
      </c>
      <c r="C66" s="133">
        <f>'[1]données carte_ER2013'!$K64</f>
        <v>0.00710716313930515</v>
      </c>
    </row>
    <row r="67" spans="2:3" ht="12.75">
      <c r="B67" s="132">
        <v>63</v>
      </c>
      <c r="C67" s="133">
        <f>'[1]données carte_ER2013'!$K65</f>
        <v>0.012570986345984192</v>
      </c>
    </row>
    <row r="68" spans="2:3" ht="12.75">
      <c r="B68" s="132">
        <v>64</v>
      </c>
      <c r="C68" s="133">
        <f>'[1]données carte_ER2013'!$K66</f>
        <v>0.009117490321602917</v>
      </c>
    </row>
    <row r="69" spans="2:3" ht="12.75">
      <c r="B69" s="132">
        <v>65</v>
      </c>
      <c r="C69" s="133">
        <f>'[1]données carte_ER2013'!$K67</f>
        <v>0.016714668953927925</v>
      </c>
    </row>
    <row r="70" spans="2:3" ht="12.75">
      <c r="B70" s="132">
        <v>66</v>
      </c>
      <c r="C70" s="133">
        <f>'[1]données carte_ER2013'!$K68</f>
        <v>0.021434048387565463</v>
      </c>
    </row>
    <row r="71" spans="2:3" ht="12.75">
      <c r="B71" s="132">
        <v>67</v>
      </c>
      <c r="C71" s="134"/>
    </row>
    <row r="72" spans="2:3" ht="12.75">
      <c r="B72" s="132">
        <v>68</v>
      </c>
      <c r="C72" s="133">
        <f>'[1]données carte_ER2013'!$K70</f>
        <v>0.016302641319777766</v>
      </c>
    </row>
    <row r="73" spans="2:3" ht="12.75">
      <c r="B73" s="132">
        <v>69</v>
      </c>
      <c r="C73" s="133">
        <f>'[1]données carte_ER2013'!$K71</f>
        <v>0.020774290896766967</v>
      </c>
    </row>
    <row r="74" spans="2:3" ht="12.75">
      <c r="B74" s="132">
        <v>70</v>
      </c>
      <c r="C74" s="133">
        <f>'[1]données carte_ER2013'!$K72</f>
        <v>-0.007993494922221789</v>
      </c>
    </row>
    <row r="75" spans="2:3" ht="12.75">
      <c r="B75" s="132">
        <v>71</v>
      </c>
      <c r="C75" s="133">
        <f>'[1]données carte_ER2013'!$K73</f>
        <v>0.004960921667010565</v>
      </c>
    </row>
    <row r="76" spans="2:3" ht="12.75">
      <c r="B76" s="132">
        <v>72</v>
      </c>
      <c r="C76" s="133">
        <f>'[1]données carte_ER2013'!$K74</f>
        <v>0.02663263601403254</v>
      </c>
    </row>
    <row r="77" spans="2:3" ht="12.75">
      <c r="B77" s="132">
        <v>73</v>
      </c>
      <c r="C77" s="133">
        <f>'[1]données carte_ER2013'!$K75</f>
        <v>0.022079440104904258</v>
      </c>
    </row>
    <row r="78" spans="2:3" ht="12.75">
      <c r="B78" s="132">
        <v>74</v>
      </c>
      <c r="C78" s="133">
        <f>'[1]données carte_ER2013'!$K76</f>
        <v>0.011340695012994173</v>
      </c>
    </row>
    <row r="79" spans="2:3" ht="12.75">
      <c r="B79" s="132">
        <v>75</v>
      </c>
      <c r="C79" s="133">
        <f>'[1]données carte_ER2013'!$K77</f>
        <v>0.012359345296903301</v>
      </c>
    </row>
    <row r="80" spans="2:3" ht="12.75">
      <c r="B80" s="132">
        <v>76</v>
      </c>
      <c r="C80" s="133">
        <f>'[1]données carte_ER2013'!$K78</f>
        <v>0.013628494318838946</v>
      </c>
    </row>
    <row r="81" spans="2:3" ht="12.75">
      <c r="B81" s="132">
        <v>77</v>
      </c>
      <c r="C81" s="133">
        <f>'[1]données carte_ER2013'!$K79</f>
        <v>0.016358597696240817</v>
      </c>
    </row>
    <row r="82" spans="2:3" ht="12.75">
      <c r="B82" s="132">
        <v>78</v>
      </c>
      <c r="C82" s="133">
        <f>'[1]données carte_ER2013'!$K80</f>
        <v>0.012808363372055265</v>
      </c>
    </row>
    <row r="83" spans="2:3" ht="12.75">
      <c r="B83" s="132">
        <v>79</v>
      </c>
      <c r="C83" s="133">
        <f>'[1]données carte_ER2013'!$K81</f>
        <v>0.011688791934320486</v>
      </c>
    </row>
    <row r="84" spans="2:3" ht="12.75">
      <c r="B84" s="132">
        <v>80</v>
      </c>
      <c r="C84" s="133">
        <f>'[1]données carte_ER2013'!$K82</f>
        <v>0.02765323275078324</v>
      </c>
    </row>
    <row r="85" spans="2:3" ht="12.75">
      <c r="B85" s="132">
        <v>81</v>
      </c>
      <c r="C85" s="133">
        <f>'[1]données carte_ER2013'!$K83</f>
        <v>0.013795520261465688</v>
      </c>
    </row>
    <row r="86" spans="2:3" ht="12.75">
      <c r="B86" s="132">
        <v>82</v>
      </c>
      <c r="C86" s="133">
        <f>'[1]données carte_ER2013'!$K84</f>
        <v>0.016880830581641693</v>
      </c>
    </row>
    <row r="87" spans="2:3" ht="12.75">
      <c r="B87" s="132">
        <v>83</v>
      </c>
      <c r="C87" s="133">
        <f>'[1]données carte_ER2013'!$K85</f>
        <v>0.023887039471890636</v>
      </c>
    </row>
    <row r="88" spans="2:3" ht="12.75">
      <c r="B88" s="132">
        <v>84</v>
      </c>
      <c r="C88" s="133">
        <f>'[1]données carte_ER2013'!$K86</f>
        <v>0.015710063771850136</v>
      </c>
    </row>
    <row r="89" spans="2:3" ht="12.75">
      <c r="B89" s="132">
        <v>85</v>
      </c>
      <c r="C89" s="133">
        <f>'[1]données carte_ER2013'!$K87</f>
        <v>0.027430295086136702</v>
      </c>
    </row>
    <row r="90" spans="2:3" ht="12.75">
      <c r="B90" s="132">
        <v>86</v>
      </c>
      <c r="C90" s="133">
        <f>'[1]données carte_ER2013'!$K88</f>
        <v>0.025815888006573084</v>
      </c>
    </row>
    <row r="91" spans="2:3" ht="12.75">
      <c r="B91" s="132">
        <v>87</v>
      </c>
      <c r="C91" s="133">
        <f>'[1]données carte_ER2013'!$K89</f>
        <v>0.01033186848590617</v>
      </c>
    </row>
    <row r="92" spans="2:3" ht="12.75">
      <c r="B92" s="132">
        <v>88</v>
      </c>
      <c r="C92" s="133">
        <f>'[1]données carte_ER2013'!$K90</f>
        <v>0.010025036122041753</v>
      </c>
    </row>
    <row r="93" spans="2:3" ht="12.75">
      <c r="B93" s="132">
        <v>89</v>
      </c>
      <c r="C93" s="133">
        <f>'[1]données carte_ER2013'!$K91</f>
        <v>0.015256379046445945</v>
      </c>
    </row>
    <row r="94" spans="2:3" ht="12.75">
      <c r="B94" s="132">
        <v>90</v>
      </c>
      <c r="C94" s="133">
        <f>'[1]données carte_ER2013'!$K92</f>
        <v>0.018833865768550728</v>
      </c>
    </row>
    <row r="95" spans="2:3" ht="12.75">
      <c r="B95" s="132">
        <v>91</v>
      </c>
      <c r="C95" s="133">
        <f>'[1]données carte_ER2013'!$K93</f>
        <v>0.012290576163143108</v>
      </c>
    </row>
    <row r="96" spans="2:3" ht="12.75">
      <c r="B96" s="132">
        <v>92</v>
      </c>
      <c r="C96" s="133">
        <f>'[1]données carte_ER2013'!$K94</f>
        <v>0.005909659306042814</v>
      </c>
    </row>
    <row r="97" spans="2:3" ht="12.75">
      <c r="B97" s="132">
        <v>93</v>
      </c>
      <c r="C97" s="133">
        <f>'[1]données carte_ER2013'!$K95</f>
        <v>0.022284855415658722</v>
      </c>
    </row>
    <row r="98" spans="2:3" ht="12.75">
      <c r="B98" s="132">
        <v>94</v>
      </c>
      <c r="C98" s="133">
        <f>'[1]données carte_ER2013'!$K96</f>
        <v>0.027073433256805446</v>
      </c>
    </row>
    <row r="99" spans="2:3" ht="12.75">
      <c r="B99" s="132">
        <v>95</v>
      </c>
      <c r="C99" s="133">
        <f>'[1]données carte_ER2013'!$K97</f>
        <v>0.03048417727345587</v>
      </c>
    </row>
    <row r="100" spans="2:3" ht="123" customHeight="1">
      <c r="B100" s="172" t="s">
        <v>92</v>
      </c>
      <c r="C100" s="173"/>
    </row>
  </sheetData>
  <sheetProtection/>
  <mergeCells count="5">
    <mergeCell ref="D31:G31"/>
    <mergeCell ref="D32:V32"/>
    <mergeCell ref="D3:V3"/>
    <mergeCell ref="B100:C100"/>
    <mergeCell ref="B2:C2"/>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DREES</dc:creator>
  <cp:keywords/>
  <dc:description/>
  <cp:lastModifiedBy>Jeandet Stéphane</cp:lastModifiedBy>
  <cp:lastPrinted>2015-01-07T16:21:11Z</cp:lastPrinted>
  <dcterms:created xsi:type="dcterms:W3CDTF">2002-10-16T06:50:03Z</dcterms:created>
  <dcterms:modified xsi:type="dcterms:W3CDTF">2015-01-21T11:01:41Z</dcterms:modified>
  <cp:category/>
  <cp:version/>
  <cp:contentType/>
  <cp:contentStatus/>
</cp:coreProperties>
</file>