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250" activeTab="0"/>
  </bookViews>
  <sheets>
    <sheet name="Tableau 1 " sheetId="1" r:id="rId1"/>
    <sheet name="Graphique 1" sheetId="2" r:id="rId2"/>
    <sheet name="Graphique encadré 2" sheetId="3" r:id="rId3"/>
    <sheet name="Tableau encadré 3" sheetId="4" r:id="rId4"/>
    <sheet name="Tableau complémentaire A" sheetId="5" r:id="rId5"/>
    <sheet name="Tableau complémentaire B" sheetId="6" r:id="rId6"/>
    <sheet name="Tableau complémentaire C" sheetId="7" r:id="rId7"/>
  </sheets>
  <definedNames>
    <definedName name="_xlnm.Print_Area" localSheetId="0">'Tableau 1 '!$B$2:$P$21</definedName>
  </definedNames>
  <calcPr fullCalcOnLoad="1"/>
</workbook>
</file>

<file path=xl/sharedStrings.xml><?xml version="1.0" encoding="utf-8"?>
<sst xmlns="http://schemas.openxmlformats.org/spreadsheetml/2006/main" count="121" uniqueCount="90">
  <si>
    <t>Allocation aux adultes handicapés (AAH)</t>
  </si>
  <si>
    <t>Revenu de solidarité (RSO)</t>
  </si>
  <si>
    <t>dont</t>
  </si>
  <si>
    <t xml:space="preserve">Allocations chômage du régime de solidarité </t>
  </si>
  <si>
    <t>AAH</t>
  </si>
  <si>
    <t>ASS</t>
  </si>
  <si>
    <t>France métropolitaine</t>
  </si>
  <si>
    <t>-</t>
  </si>
  <si>
    <t>France</t>
  </si>
  <si>
    <t>Répartition (en %)</t>
  </si>
  <si>
    <t>Minimum vieillesse (ASV et ASPA)</t>
  </si>
  <si>
    <t>Nombre d’allocataires</t>
  </si>
  <si>
    <t>Allocation supplémentaire d’invalidité (ASI)</t>
  </si>
  <si>
    <t>Allocation supplémentaire vieillesse (ASV) et allocation de solidarité aux personnes âgées (ASPA)</t>
  </si>
  <si>
    <t>Allocation pour demandeur d'asile (ADA)</t>
  </si>
  <si>
    <t>Graphique 1. Évolution du nombre d’allocataires des principaux minima sociaux depuis 2000</t>
  </si>
  <si>
    <t>Contribution
à l’évolution
(en points)</t>
  </si>
  <si>
    <t>Répartition
(en %)</t>
  </si>
  <si>
    <r>
      <t>DROM</t>
    </r>
    <r>
      <rPr>
        <b/>
        <vertAlign val="superscript"/>
        <sz val="8"/>
        <rFont val="Arial"/>
        <family val="2"/>
      </rPr>
      <t>1</t>
    </r>
  </si>
  <si>
    <t>Évolution 2016-2017 (en %)</t>
  </si>
  <si>
    <t>Évolution
2016-2017
(en %)</t>
  </si>
  <si>
    <t>Revenu de solidarité active (RSA)</t>
  </si>
  <si>
    <t>RSA non majoré</t>
  </si>
  <si>
    <t>RSA majoré</t>
  </si>
  <si>
    <r>
      <t>Ensemble</t>
    </r>
    <r>
      <rPr>
        <b/>
        <vertAlign val="superscript"/>
        <sz val="8"/>
        <color indexed="8"/>
        <rFont val="Arial"/>
        <family val="2"/>
      </rPr>
      <t>2</t>
    </r>
  </si>
  <si>
    <t>Allocation veuvage (AV)</t>
  </si>
  <si>
    <r>
      <t>Tableau 1. Nombre d’allocataires de minima sociaux au 31 décembre 2017 et évolution depuis le 31 décembre</t>
    </r>
    <r>
      <rPr>
        <b/>
        <sz val="8"/>
        <color indexed="10"/>
        <rFont val="Arial"/>
        <family val="2"/>
      </rPr>
      <t xml:space="preserve"> </t>
    </r>
    <r>
      <rPr>
        <b/>
        <sz val="8"/>
        <rFont val="Arial"/>
        <family val="2"/>
      </rPr>
      <t>2016</t>
    </r>
  </si>
  <si>
    <t>Allocation de solidarité spécifique (ASS)</t>
  </si>
  <si>
    <t>Allocation temporaire d'attente (ATA)</t>
  </si>
  <si>
    <t>Allocation équivalent retraite de remplacement (AER-R)</t>
  </si>
  <si>
    <t>Données semi-définitives</t>
  </si>
  <si>
    <t>Données définitives</t>
  </si>
  <si>
    <t>RSA</t>
  </si>
  <si>
    <t>RSO</t>
  </si>
  <si>
    <t>Décembre 2016</t>
  </si>
  <si>
    <t>Décembre 2017</t>
  </si>
  <si>
    <t>Ensemble</t>
  </si>
  <si>
    <t>Taux de sortie</t>
  </si>
  <si>
    <t>Taux d'entrée</t>
  </si>
  <si>
    <t>+3,6</t>
  </si>
  <si>
    <t>+3,0</t>
  </si>
  <si>
    <t>+0,1</t>
  </si>
  <si>
    <r>
      <t>dont</t>
    </r>
    <r>
      <rPr>
        <i/>
        <vertAlign val="superscript"/>
        <sz val="8"/>
        <color indexed="8"/>
        <rFont val="Arial"/>
        <family val="2"/>
      </rPr>
      <t>3</t>
    </r>
  </si>
  <si>
    <t xml:space="preserve">Allocataires avec un taux d’incapacité compris entre 50 % et 79 % </t>
  </si>
  <si>
    <t>Allocataires avec un taux d'incapacité de 80 % ou plus</t>
  </si>
  <si>
    <t>En %</t>
  </si>
  <si>
    <t>fin 2014</t>
  </si>
  <si>
    <t>fin 2014 et fin 2015</t>
  </si>
  <si>
    <t>de fin 2014 à fin 2016</t>
  </si>
  <si>
    <t>de fin 2014 à fin 2017</t>
  </si>
  <si>
    <t xml:space="preserve">RSA </t>
  </si>
  <si>
    <t>Nombre de périodes de perception continue de minima sociaux entre 2007 et 2017</t>
  </si>
  <si>
    <t>Dont période commençant en 2007 ou avant</t>
  </si>
  <si>
    <t>Dont période commençant entre 2008 et 2017</t>
  </si>
  <si>
    <t>3 ou plus</t>
  </si>
  <si>
    <t>Total</t>
  </si>
  <si>
    <r>
      <t>Ensemble</t>
    </r>
    <r>
      <rPr>
        <b/>
        <vertAlign val="superscript"/>
        <sz val="8"/>
        <color indexed="8"/>
        <rFont val="Arial"/>
        <family val="2"/>
      </rPr>
      <t>1</t>
    </r>
  </si>
  <si>
    <r>
      <t>Évolution
2016</t>
    </r>
    <r>
      <rPr>
        <b/>
        <sz val="8"/>
        <rFont val="Arial"/>
        <family val="2"/>
      </rPr>
      <t>-</t>
    </r>
    <r>
      <rPr>
        <b/>
        <sz val="8"/>
        <color indexed="8"/>
        <rFont val="Arial"/>
        <family val="2"/>
      </rPr>
      <t>2017
(en %)</t>
    </r>
  </si>
  <si>
    <r>
      <t>Contribution
à l</t>
    </r>
    <r>
      <rPr>
        <b/>
        <sz val="8"/>
        <color indexed="8"/>
        <rFont val="Arial"/>
        <family val="2"/>
      </rPr>
      <t>’évolution (en points)</t>
    </r>
  </si>
  <si>
    <t>Lecture • 24 % des bénéficiaires du RSA fin 2016 ne sont plus bénéficiaires d’un minimum social d’insertion (RSA, AAH, ASS) fin 2017. 26 % des allocataires de l’ASS fin 2017 n’étaient pas bénéficiaires d’un minimum social d’insertion fin 2016. 75 % des allocataires de l’AAH fin 2017 ont été bénéficiaires d’un minimum social d’insertion au moins sept fins d’année entre fin 2007 et fin 2016 (soit au moins sept fois sur dix).
Note • Les bénéficiaires sont les allocataires et, dans le cas du RSA uniquement, leurs conjoints.
Champ : France.
Taux d'entrée : bénéficiaires âgés de 16 à 64 ans au 31 décembre 2017.
Taux de sortie : bénéficiaires âgés de 16 à 58 ans (pour limiter autant que possible les sorties pour cause de retraite) au 31 décembre 2016.
Persistance : bénéficiaires âgés de 35 ans à 64 ans au 31 décembre 2017 (ainsi, les bénéficiaires ont au moins 25 ans fin 2007, âge qui est en règle générale celui de l’ouverture des droits au RSA ou au revenu minimum d’insertion [RMI] qui l’a précédé).
Source • DREES (ENIACRAMS).</t>
  </si>
  <si>
    <r>
      <t xml:space="preserve">1. La colonne "Ensemble" comprend les principaux minima d'insertion : RSA, ASS et AAH.
</t>
    </r>
    <r>
      <rPr>
        <b/>
        <sz val="8"/>
        <color indexed="8"/>
        <rFont val="Calibri"/>
        <family val="2"/>
      </rPr>
      <t>Note</t>
    </r>
    <r>
      <rPr>
        <sz val="8"/>
        <rFont val="Arial"/>
        <family val="2"/>
      </rPr>
      <t xml:space="preserve"> • Percevoir de manière continue un minimum social sur une période signifie, dans ce tableau, que la personne a reçu au moins un minimum social à la fin de chaque année de la période, le ou les minima perçus n'étant pas forcément les mêmes chaque fin d'année.
Lecture • 20 % des bénéficiaires du RSA âgés de 35 à 64 ans au 31 décembre 2017 ont perçu continûment un minimum social (parmi le RSA, le RMI, l’API, l'ASS et l'AAH) depuis 2007. 38 % en ont perçu continûment un depuis leur première année de perception d’un minimum au cours de la période 2008-2017. 26 % des bénéficiaires d'un minimum social (parmi le RSA, le RMI, l'API, l'ASS et l'AAH) âgés de 35 à 64 ans au 31 décembre 2017 ont connu deux périodes de perception distinctes, c'est-à-dire qu'entre 2007 et 2017, ils sont passés d'une situation où, pour la première fois depuis 2007, ils percevaient un minimum social à une situation où ils n’en ont pas perçu, puis à une nouvelle période de perception d’un minimum (période encore en cours fin 2017). 13 % ont connu deux périodes de perception distinctes, séparées par une seule année d'absence dans les minima sociaux.
Champ • France. Situations examinées au 31 décembre de chaque année. Seules les personnes âgées de 35 à 64 ans ou plus au 31 décembre 2017 ont été prises en compte, de sorte que les bénéficiaires suivis aient au moins 25 ans en 2007 (en règle générale, âge d’ouverture des droits au RSA et au RMI).
Source • DREES (ENIACRAMS).</t>
    </r>
  </si>
  <si>
    <t>Taux d'évolution
2016-2017 (en %)</t>
  </si>
  <si>
    <t>Tableau 2 Encadré 3. Nombre d’allocataires du RSA, de l’AAH et du RSO selon les données CNAF utilisées</t>
  </si>
  <si>
    <t>Tableau Complémentaire A. Part des bénéficiaires fin 2012 sortis des minima sociaux fin 2013 qui demeurent en dehors des minima sociaux au cours des années suivantes, selon le minimum social perçu fin 2012</t>
  </si>
  <si>
    <t>Note • Pour le RSA, les chiffres concernent l'ensemble des bénéficiaires : les allocataires, mais aussi les conjoints. Pour l'ASS et l'AAH, les chiffres ne concernent que les allocataires. La présence ou l’absence dans les minima sociaux au bout des n années suivant la sortie est appréciée à partir de la présence ou non dans les minima sociaux à chaque 31 décembre de ces n années.
Lecture • Parmi les bénéficiaires du RSA fin 2012 sortis des minima fin 2013, 74 % ne percevaient pas de minimum social fin 2014 (au bout de deux ans) et 53 % n'ont perçu aucun minimum chaque fin d’année entre fin 2014 et fin 2017 (au bout de cinq ans).Champ • France, bénéficiaires âgés de 16 à 54 ans au 31 décembre 2012.
Source • DREES (ENIACRAMS).</t>
  </si>
  <si>
    <t>Dont sortie pendant deux ans seulement</t>
  </si>
  <si>
    <t>Dont sortie pendant plus de deux ans</t>
  </si>
  <si>
    <t>Dont sortie pendant un an seulement</t>
  </si>
  <si>
    <r>
      <t>Graphique 1. Encadré 2. Taux d’entrée, taux de sortie et persistance dans les minima sociaux</t>
    </r>
    <r>
      <rPr>
        <sz val="8"/>
        <rFont val="Times New Roman"/>
        <family val="1"/>
      </rPr>
      <t> </t>
    </r>
  </si>
  <si>
    <r>
      <t>RSA non majoré</t>
    </r>
    <r>
      <rPr>
        <vertAlign val="superscript"/>
        <sz val="8"/>
        <rFont val="Arial"/>
        <family val="2"/>
      </rPr>
      <t>2</t>
    </r>
  </si>
  <si>
    <r>
      <t>RSA  majoré</t>
    </r>
    <r>
      <rPr>
        <vertAlign val="superscript"/>
        <sz val="8"/>
        <rFont val="Arial"/>
        <family val="2"/>
      </rPr>
      <t>3</t>
    </r>
  </si>
  <si>
    <r>
      <t>RSA</t>
    </r>
    <r>
      <rPr>
        <vertAlign val="superscript"/>
        <sz val="8"/>
        <rFont val="Arial"/>
        <family val="2"/>
      </rPr>
      <t>1</t>
    </r>
  </si>
  <si>
    <t>Tableau Complémentaire C. Instabilité dans les minima entre 2007 et 2017, selon le minimum social perçu au 31 décembre 2017</t>
  </si>
  <si>
    <t>Ensemble1</t>
  </si>
  <si>
    <t xml:space="preserve">Nombre cumulé d’années
de présence </t>
  </si>
  <si>
    <t>Ancienneté
dans les minima</t>
  </si>
  <si>
    <t>0 année</t>
  </si>
  <si>
    <t>1 à 3 années</t>
  </si>
  <si>
    <t>4 à 6 années</t>
  </si>
  <si>
    <t>7 à 9 années</t>
  </si>
  <si>
    <t>10 années</t>
  </si>
  <si>
    <t>Moyenne</t>
  </si>
  <si>
    <t>1. La colonne "Ensemble" comprend les prinipaux minima d'insertion : RSA, ASS et AAH.
Note • Le nombre cumulé d’années de présence et l’ancienneté dans les minima portent sur la période 2007-2016, et sont donc bornés à 10 années au maximum. L’ancienneté est définie comme le nombre d’années de présence continue dans les minima, apprécié chaque fin d’année précédant le 31 décembre 2017 . Elle est par exemple de un an si le bénéficiaire fin 2017 percevait déjà un minimum fin 2016 mais pas fin 2015 (quel soit le nombre de perceptions entre 2007 et 2014).
Lecture • Parmi les bénéficiaires du RSA âgés de 35 à 64 ans au 31 décembre 2017, 7,5 % n’avaient jamais perçu de minimum social d’insertion (RSA socle majoré ou non majoré, RMI, API, ASS, AAH) entre 2007 et 2016 et 18,3 % ne percevaient pas de minima sociaux fin 2016. Au 31 décembre 2017, les bénéficiaires du RSA ont perçu un minimum social, en moyenne, 5,8 fois entre 2007 et 2016 et leur dernière période de perception est en moyenne longue de 4,5 ans.
Champ • France. Situations examinées au 31 décembre de chaque année. Seules les personnes âgées de 35 à 64 ans au 31 décembre 2017 ont été prises en compte, de sorte que les bénéficiaires suivis aient au moins 25 ans en 2007 (en règle générale, âge d’ouverture des droits au RSA et au RMI).
Source • DREES (ENIACRAMS).</t>
  </si>
  <si>
    <t>Tableau Complémentaire B. Répartition des bénéficiaires présents dans un dispositif au 31 décembre 2017, selon le nombre de fois où ils ont perçu
un minimum social d’insertion entre 2007 et 2016 et selon leur ancienneté dans les minima</t>
  </si>
  <si>
    <t>Part des bénéficiaires ayant cumulé au moins sept années de presence dans les minima sociaux sur les dix dernières années</t>
  </si>
  <si>
    <t>Champ • France.</t>
  </si>
  <si>
    <t xml:space="preserve">Note • Les données d'effectifs sont arrondies à la centaine. 
</t>
  </si>
  <si>
    <t>Sources • CNAF et MSA.</t>
  </si>
  <si>
    <t>AAH : allocation aux adultes handicapés ; ASS : allocation de solidarité spécifique ; ASV : allocation supplémentaire vieillesse ; ASPA : allocation de solidarité aux personnes âgées.
1. Allocation de parent isolé (API) et revenu minimum d’insertion (RMI), puis revenu de solidarité active (RSA) socle, enfin RSA.
2. RMI, puis RSA socle non majoré, enfin RSA non majoré.
3. API, puis RSA socle majoré, enfin RSA majoré.
Note • Effectifs au 31 décembre de chaque année. Il y a une rupture de série en 2016 pour le RSA, le RSA non majoré, le RSA majoré et l'AAH. En 2016, pour ces séries, nous présentons à la fois les données semi-définitives et les données définitives (voir encadré 3).
Champ • France.
Sources • Caisse nationale des allocations familiales (CNAF); Mutualité sociale agricole (MSA) ; DREES ; Pôle emploi ; Fonds de solidarité vieillesse (FSV) ; Caisse nationale d’assurance vieillesse (CNAV) ; Caisse des dépôts et consignations.</t>
  </si>
  <si>
    <t>Note : Les effectifs d'allocataires du RSA, de l'AAH et du RSO sont calculés en utilisant les données définitives de la CNAF (voir encadré 3).                                                                                                                                                                                                                                                                                                                                                                            1. Y compris Saint-Barthélemy et Saint-Martin.
2. Données non corrigées des doubles comptes.                                                                                                                                                                                                                                                                                                                                                                                                                                                                                                             3. La somme des effectifs par taux d'incapacité n'est pas tout à fait égale à l'ensemble de l'AAH car il y a 340 allocataires avec un taux d'incapacité inconnu.                                                                                                                                                                                                                                                                                                                                                                                                                                                  Lecture • Fin 2017, 1 163 100 personnes perçoivent l’AAH en France, soit 27,6 % de l’ensemble des allocataires de minima sociaux. Entre fin 2016 et fin 2017, le nombre d’allocataires de l’AAH augmente de 3,0 %. Cette hausse contribue à hauteur de 0,8 point de pourcentage (sur 0,1) à la hausse totale du nombre d’allocataires de minima sociaux.
Champ • France.
Sources • Caisse nationale d’assurance maladie des travailleurs salariés (CNAMTS) ; Caisse nationale des allocations familiales (CNAF) ; Caisse nationale d’assurance vieillesse (CNAV) ; Mutualité sociale agricole (MSA) ; DREES ; Pôle emploi ; Fonds de solidarité vieillesse (FSV) ; Caisse des dépôts et consignations ; Office français de l’immigration et de l’intégration (OFII).</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</si>
</sst>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_€"/>
    <numFmt numFmtId="166" formatCode="0.0%"/>
    <numFmt numFmtId="167" formatCode="_-* #,##0.00\ [$€-1]_-;\-* #,##0.00\ [$€-1]_-;_-* &quot;-&quot;??\ [$€-1]_-"/>
    <numFmt numFmtId="168" formatCode="\ * #,##0.00\ [$€-1]\ ;\-* #,##0.00\ [$€-1]\ ;\ * \-#\ [$€-1]\ "/>
    <numFmt numFmtId="169" formatCode="_-* #,##0.00\ [$€-1]_-;\-* #,##0.00\ [$€-1]_-;_-* \-??\ [$€-1]_-"/>
    <numFmt numFmtId="170" formatCode="#,##0.0"/>
    <numFmt numFmtId="171" formatCode="0.00000000"/>
    <numFmt numFmtId="172" formatCode="0.0000000"/>
    <numFmt numFmtId="173" formatCode="0.000000"/>
    <numFmt numFmtId="174" formatCode="0.00000"/>
    <numFmt numFmtId="175" formatCode="0.0000"/>
    <numFmt numFmtId="176" formatCode="0.000"/>
    <numFmt numFmtId="177" formatCode="#,##0.000"/>
    <numFmt numFmtId="178" formatCode="#,##0.0000"/>
    <numFmt numFmtId="179" formatCode="#,##0.00000"/>
    <numFmt numFmtId="180" formatCode="&quot;Vrai&quot;;&quot;Vrai&quot;;&quot;Faux&quot;"/>
    <numFmt numFmtId="181" formatCode="&quot;Actif&quot;;&quot;Actif&quot;;&quot;Inactif&quot;"/>
    <numFmt numFmtId="182" formatCode="[$€-2]\ #,##0.00_);[Red]\([$€-2]\ #,##0.00\)"/>
    <numFmt numFmtId="183" formatCode="#,##0.0\ _€"/>
    <numFmt numFmtId="184" formatCode="#,##0.00\ _€"/>
    <numFmt numFmtId="185" formatCode="#,##0.000\ _€"/>
    <numFmt numFmtId="186" formatCode="#,##0.0000\ _€"/>
    <numFmt numFmtId="187" formatCode="#,##0.00000\ _€"/>
    <numFmt numFmtId="188" formatCode="#\ ##0\ _€"/>
  </numFmts>
  <fonts count="63">
    <font>
      <sz val="10"/>
      <name val="Arial"/>
      <family val="0"/>
    </font>
    <font>
      <sz val="11"/>
      <color indexed="8"/>
      <name val="Calibri"/>
      <family val="2"/>
    </font>
    <font>
      <sz val="8"/>
      <name val="Arial"/>
      <family val="2"/>
    </font>
    <font>
      <b/>
      <sz val="8"/>
      <name val="Arial"/>
      <family val="2"/>
    </font>
    <font>
      <i/>
      <sz val="8"/>
      <name val="Arial"/>
      <family val="2"/>
    </font>
    <font>
      <b/>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Garamond"/>
      <family val="1"/>
    </font>
    <font>
      <b/>
      <sz val="11"/>
      <color indexed="63"/>
      <name val="Calibri"/>
      <family val="2"/>
    </font>
    <font>
      <b/>
      <sz val="18"/>
      <color indexed="56"/>
      <name val="Cambria"/>
      <family val="2"/>
    </font>
    <font>
      <sz val="11"/>
      <color indexed="10"/>
      <name val="Calibri"/>
      <family val="2"/>
    </font>
    <font>
      <b/>
      <vertAlign val="superscript"/>
      <sz val="8"/>
      <name val="Arial"/>
      <family val="2"/>
    </font>
    <font>
      <b/>
      <vertAlign val="superscript"/>
      <sz val="8"/>
      <color indexed="8"/>
      <name val="Arial"/>
      <family val="2"/>
    </font>
    <font>
      <b/>
      <sz val="8"/>
      <color indexed="10"/>
      <name val="Arial"/>
      <family val="2"/>
    </font>
    <font>
      <sz val="8"/>
      <name val="Times New Roman"/>
      <family val="1"/>
    </font>
    <font>
      <i/>
      <vertAlign val="superscript"/>
      <sz val="8"/>
      <color indexed="8"/>
      <name val="Arial"/>
      <family val="2"/>
    </font>
    <font>
      <sz val="8"/>
      <color indexed="8"/>
      <name val="Arial"/>
      <family val="2"/>
    </font>
    <font>
      <b/>
      <sz val="8"/>
      <color indexed="8"/>
      <name val="Calibri"/>
      <family val="2"/>
    </font>
    <font>
      <vertAlign val="superscript"/>
      <sz val="8"/>
      <name val="Arial"/>
      <family val="2"/>
    </font>
    <font>
      <u val="single"/>
      <sz val="10"/>
      <color indexed="12"/>
      <name val="Arial"/>
      <family val="2"/>
    </font>
    <font>
      <u val="single"/>
      <sz val="10"/>
      <color indexed="20"/>
      <name val="Arial"/>
      <family val="2"/>
    </font>
    <font>
      <b/>
      <sz val="11"/>
      <color indexed="8"/>
      <name val="Calibri"/>
      <family val="2"/>
    </font>
    <font>
      <sz val="8"/>
      <color indexed="10"/>
      <name val="Arial"/>
      <family val="2"/>
    </font>
    <font>
      <i/>
      <sz val="8"/>
      <color indexed="8"/>
      <name val="Arial"/>
      <family val="2"/>
    </font>
    <font>
      <sz val="8"/>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00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FF0000"/>
      <name val="Arial"/>
      <family val="2"/>
    </font>
    <font>
      <b/>
      <sz val="8"/>
      <color theme="1"/>
      <name val="Arial"/>
      <family val="2"/>
    </font>
    <font>
      <sz val="8"/>
      <color theme="1"/>
      <name val="Arial"/>
      <family val="2"/>
    </font>
    <font>
      <i/>
      <sz val="8"/>
      <color theme="1"/>
      <name val="Arial"/>
      <family val="2"/>
    </font>
    <font>
      <sz val="8"/>
      <color rgb="FF000000"/>
      <name val="Arial"/>
      <family val="2"/>
    </font>
    <font>
      <b/>
      <sz val="8"/>
      <color rgb="FF000000"/>
      <name val="Arial"/>
      <family val="2"/>
    </font>
    <font>
      <sz val="8"/>
      <color theme="1"/>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top/>
      <bottom style="hair"/>
    </border>
    <border>
      <left style="hair"/>
      <right/>
      <top/>
      <bottom/>
    </border>
    <border>
      <left style="hair"/>
      <right style="hair"/>
      <top style="hair"/>
      <bottom/>
    </border>
    <border>
      <left style="hair"/>
      <right style="hair"/>
      <top/>
      <bottom style="hair"/>
    </border>
    <border>
      <left style="hair"/>
      <right style="hair"/>
      <top>
        <color indexed="63"/>
      </top>
      <bottom>
        <color indexed="63"/>
      </bottom>
    </border>
    <border>
      <left/>
      <right/>
      <top/>
      <bottom style="hair"/>
    </border>
    <border>
      <left/>
      <right style="hair"/>
      <top/>
      <bottom/>
    </border>
    <border>
      <left/>
      <right style="hair"/>
      <top/>
      <bottom style="hair"/>
    </border>
    <border>
      <left/>
      <right/>
      <top style="hair"/>
      <botto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8" fillId="0" borderId="0" applyNumberFormat="0" applyFill="0" applyBorder="0" applyAlignment="0" applyProtection="0"/>
    <xf numFmtId="0" fontId="7" fillId="9" borderId="0" applyNumberFormat="0" applyBorder="0" applyAlignment="0" applyProtection="0"/>
    <xf numFmtId="0" fontId="39" fillId="40" borderId="1" applyNumberFormat="0" applyAlignment="0" applyProtection="0"/>
    <xf numFmtId="0" fontId="8" fillId="41" borderId="2" applyNumberFormat="0" applyAlignment="0" applyProtection="0"/>
    <xf numFmtId="0" fontId="40" fillId="0" borderId="3" applyNumberFormat="0" applyFill="0" applyAlignment="0" applyProtection="0"/>
    <xf numFmtId="0" fontId="9" fillId="42" borderId="4" applyNumberFormat="0" applyAlignment="0" applyProtection="0"/>
    <xf numFmtId="0" fontId="41" fillId="43" borderId="1" applyNumberFormat="0" applyAlignment="0" applyProtection="0"/>
    <xf numFmtId="167" fontId="0" fillId="0" borderId="0" applyFont="0" applyFill="0" applyBorder="0" applyAlignment="0" applyProtection="0"/>
    <xf numFmtId="167" fontId="0" fillId="0" borderId="0" applyFont="0" applyFill="0" applyBorder="0" applyAlignment="0" applyProtection="0"/>
    <xf numFmtId="168" fontId="0" fillId="0" borderId="0" applyFill="0" applyBorder="0" applyAlignment="0" applyProtection="0"/>
    <xf numFmtId="169" fontId="0" fillId="0" borderId="0" applyFill="0" applyBorder="0" applyAlignment="0" applyProtection="0"/>
    <xf numFmtId="0" fontId="10" fillId="0" borderId="0" applyNumberFormat="0" applyFill="0" applyBorder="0" applyAlignment="0" applyProtection="0"/>
    <xf numFmtId="0" fontId="11" fillId="10"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13" borderId="2" applyNumberFormat="0" applyAlignment="0" applyProtection="0"/>
    <xf numFmtId="0" fontId="42" fillId="44"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6"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45" borderId="0" applyNumberFormat="0" applyBorder="0" applyAlignment="0" applyProtection="0"/>
    <xf numFmtId="0" fontId="45" fillId="46" borderId="0" applyNumberFormat="0" applyBorder="0" applyAlignment="0" applyProtection="0"/>
    <xf numFmtId="0" fontId="0" fillId="0" borderId="0">
      <alignment/>
      <protection/>
    </xf>
    <xf numFmtId="0" fontId="18" fillId="0" borderId="0">
      <alignment/>
      <protection/>
    </xf>
    <xf numFmtId="0" fontId="1" fillId="0" borderId="0">
      <alignment/>
      <protection/>
    </xf>
    <xf numFmtId="0" fontId="0" fillId="0" borderId="0">
      <alignment/>
      <protection/>
    </xf>
    <xf numFmtId="0" fontId="0" fillId="0" borderId="0">
      <alignment/>
      <protection/>
    </xf>
    <xf numFmtId="0" fontId="36" fillId="0" borderId="0">
      <alignment/>
      <protection/>
    </xf>
    <xf numFmtId="0" fontId="46" fillId="0" borderId="0">
      <alignment/>
      <protection/>
    </xf>
    <xf numFmtId="0" fontId="18" fillId="47" borderId="9" applyNumberFormat="0" applyFont="0" applyAlignment="0" applyProtection="0"/>
    <xf numFmtId="0" fontId="19" fillId="41" borderId="10" applyNumberFormat="0" applyAlignment="0" applyProtection="0"/>
    <xf numFmtId="9" fontId="0" fillId="0" borderId="0" applyFont="0" applyFill="0" applyBorder="0" applyAlignment="0" applyProtection="0"/>
    <xf numFmtId="0" fontId="47" fillId="48" borderId="0" applyNumberFormat="0" applyBorder="0" applyAlignment="0" applyProtection="0"/>
    <xf numFmtId="0" fontId="48" fillId="40" borderId="11" applyNumberFormat="0" applyAlignment="0" applyProtection="0"/>
    <xf numFmtId="0" fontId="49" fillId="0" borderId="0" applyNumberFormat="0" applyFill="0" applyBorder="0" applyAlignment="0" applyProtection="0"/>
    <xf numFmtId="0" fontId="20" fillId="0" borderId="0" applyNumberFormat="0" applyFill="0" applyBorder="0" applyAlignment="0" applyProtection="0"/>
    <xf numFmtId="0" fontId="50" fillId="0" borderId="0" applyNumberFormat="0" applyFill="0" applyBorder="0" applyAlignment="0" applyProtection="0"/>
    <xf numFmtId="0" fontId="51" fillId="0" borderId="12" applyNumberFormat="0" applyFill="0" applyAlignment="0" applyProtection="0"/>
    <xf numFmtId="0" fontId="52" fillId="0" borderId="13" applyNumberFormat="0" applyFill="0" applyAlignment="0" applyProtection="0"/>
    <xf numFmtId="0" fontId="53" fillId="0" borderId="14" applyNumberFormat="0" applyFill="0" applyAlignment="0" applyProtection="0"/>
    <xf numFmtId="0" fontId="53" fillId="0" borderId="0" applyNumberFormat="0" applyFill="0" applyBorder="0" applyAlignment="0" applyProtection="0"/>
    <xf numFmtId="0" fontId="54" fillId="0" borderId="15" applyNumberFormat="0" applyFill="0" applyAlignment="0" applyProtection="0"/>
    <xf numFmtId="0" fontId="55" fillId="49" borderId="16" applyNumberFormat="0" applyAlignment="0" applyProtection="0"/>
    <xf numFmtId="0" fontId="21" fillId="0" borderId="0" applyNumberFormat="0" applyFill="0" applyBorder="0" applyAlignment="0" applyProtection="0"/>
  </cellStyleXfs>
  <cellXfs count="120">
    <xf numFmtId="0" fontId="0" fillId="0" borderId="0" xfId="0" applyAlignment="1">
      <alignment/>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56" fillId="0" borderId="0" xfId="0" applyFont="1" applyAlignment="1">
      <alignment vertical="center"/>
    </xf>
    <xf numFmtId="0" fontId="56" fillId="0" borderId="0" xfId="0" applyFont="1" applyAlignment="1">
      <alignment horizontal="center" vertical="center"/>
    </xf>
    <xf numFmtId="0" fontId="2" fillId="0" borderId="0" xfId="0" applyFont="1" applyFill="1" applyAlignment="1">
      <alignment vertical="center"/>
    </xf>
    <xf numFmtId="0" fontId="57" fillId="0" borderId="17" xfId="0" applyFont="1" applyFill="1" applyBorder="1" applyAlignment="1">
      <alignment horizontal="center" vertical="center" wrapText="1"/>
    </xf>
    <xf numFmtId="0" fontId="58" fillId="0" borderId="18" xfId="0" applyFont="1" applyFill="1" applyBorder="1" applyAlignment="1">
      <alignment horizontal="left" vertical="center" wrapText="1"/>
    </xf>
    <xf numFmtId="0" fontId="59" fillId="0" borderId="18" xfId="0" applyFont="1" applyFill="1" applyBorder="1" applyAlignment="1">
      <alignment horizontal="center" vertical="center"/>
    </xf>
    <xf numFmtId="0" fontId="59" fillId="0" borderId="19" xfId="0" applyFont="1" applyFill="1" applyBorder="1" applyAlignment="1">
      <alignment horizontal="center" vertical="center"/>
    </xf>
    <xf numFmtId="0" fontId="2" fillId="0" borderId="0" xfId="0" applyFont="1" applyAlignment="1">
      <alignment/>
    </xf>
    <xf numFmtId="0" fontId="2" fillId="0" borderId="17" xfId="0" applyFont="1" applyBorder="1" applyAlignment="1">
      <alignment/>
    </xf>
    <xf numFmtId="0" fontId="2" fillId="0" borderId="0" xfId="0" applyFont="1" applyAlignment="1">
      <alignment horizontal="right"/>
    </xf>
    <xf numFmtId="0" fontId="58" fillId="0" borderId="17" xfId="0" applyFont="1" applyBorder="1" applyAlignment="1">
      <alignment/>
    </xf>
    <xf numFmtId="0" fontId="58" fillId="0" borderId="17" xfId="0" applyFont="1" applyFill="1" applyBorder="1" applyAlignment="1">
      <alignment/>
    </xf>
    <xf numFmtId="1" fontId="60" fillId="0" borderId="17" xfId="0" applyNumberFormat="1" applyFont="1" applyFill="1" applyBorder="1" applyAlignment="1">
      <alignment horizontal="center" vertical="center" wrapText="1"/>
    </xf>
    <xf numFmtId="1" fontId="2" fillId="0" borderId="17" xfId="0" applyNumberFormat="1" applyFont="1" applyBorder="1" applyAlignment="1">
      <alignment horizontal="center" vertical="center"/>
    </xf>
    <xf numFmtId="1" fontId="61" fillId="0" borderId="17" xfId="0" applyNumberFormat="1" applyFont="1" applyFill="1" applyBorder="1" applyAlignment="1">
      <alignment horizontal="center" vertical="center" wrapText="1"/>
    </xf>
    <xf numFmtId="0" fontId="3" fillId="0" borderId="17" xfId="0" applyFont="1" applyBorder="1" applyAlignment="1">
      <alignment horizontal="center" vertical="center"/>
    </xf>
    <xf numFmtId="0" fontId="57" fillId="0" borderId="17" xfId="0" applyFont="1" applyBorder="1" applyAlignment="1">
      <alignment horizontal="center" vertical="center" wrapText="1"/>
    </xf>
    <xf numFmtId="0" fontId="60" fillId="50" borderId="17" xfId="0" applyFont="1" applyFill="1" applyBorder="1" applyAlignment="1">
      <alignment horizontal="right" vertical="center" indent="1"/>
    </xf>
    <xf numFmtId="0" fontId="60" fillId="50" borderId="17" xfId="0" applyFont="1" applyFill="1" applyBorder="1" applyAlignment="1">
      <alignment horizontal="right" vertical="center" indent="2"/>
    </xf>
    <xf numFmtId="164" fontId="60" fillId="50" borderId="17" xfId="0" applyNumberFormat="1" applyFont="1" applyFill="1" applyBorder="1" applyAlignment="1">
      <alignment horizontal="right" vertical="center" indent="2"/>
    </xf>
    <xf numFmtId="0" fontId="60" fillId="50" borderId="17" xfId="0" applyFont="1" applyFill="1" applyBorder="1" applyAlignment="1">
      <alignment horizontal="right" vertical="center" indent="3"/>
    </xf>
    <xf numFmtId="164" fontId="60" fillId="50" borderId="17" xfId="0" applyNumberFormat="1" applyFont="1" applyFill="1" applyBorder="1" applyAlignment="1">
      <alignment horizontal="right" vertical="center" indent="3"/>
    </xf>
    <xf numFmtId="0" fontId="3" fillId="50" borderId="17" xfId="0" applyNumberFormat="1" applyFont="1" applyFill="1" applyBorder="1" applyAlignment="1" quotePrefix="1">
      <alignment horizontal="right" vertical="center" indent="3"/>
    </xf>
    <xf numFmtId="170" fontId="60" fillId="50" borderId="17" xfId="0" applyNumberFormat="1" applyFont="1" applyFill="1" applyBorder="1" applyAlignment="1">
      <alignment horizontal="right" vertical="center" indent="2"/>
    </xf>
    <xf numFmtId="0" fontId="2" fillId="50" borderId="0" xfId="0" applyFont="1" applyFill="1" applyAlignment="1">
      <alignment horizontal="right" vertical="center" indent="2"/>
    </xf>
    <xf numFmtId="0" fontId="3" fillId="50" borderId="17" xfId="0" applyFont="1" applyFill="1" applyBorder="1" applyAlignment="1">
      <alignment horizontal="right" vertical="center" indent="2"/>
    </xf>
    <xf numFmtId="3" fontId="60" fillId="50" borderId="17" xfId="0" applyNumberFormat="1" applyFont="1" applyFill="1" applyBorder="1" applyAlignment="1">
      <alignment horizontal="right" vertical="center" indent="1"/>
    </xf>
    <xf numFmtId="3" fontId="3" fillId="50" borderId="17" xfId="0" applyNumberFormat="1" applyFont="1" applyFill="1" applyBorder="1" applyAlignment="1">
      <alignment horizontal="right" vertical="center" indent="1"/>
    </xf>
    <xf numFmtId="3" fontId="3" fillId="50" borderId="17" xfId="0" applyNumberFormat="1" applyFont="1" applyFill="1" applyBorder="1" applyAlignment="1">
      <alignment horizontal="right" vertical="center" indent="2"/>
    </xf>
    <xf numFmtId="164" fontId="3" fillId="50" borderId="17" xfId="0" applyNumberFormat="1" applyFont="1" applyFill="1" applyBorder="1" applyAlignment="1">
      <alignment horizontal="right" vertical="center" indent="2"/>
    </xf>
    <xf numFmtId="3" fontId="58" fillId="50" borderId="17" xfId="0" applyNumberFormat="1" applyFont="1" applyFill="1" applyBorder="1" applyAlignment="1">
      <alignment horizontal="right" vertical="center" indent="2"/>
    </xf>
    <xf numFmtId="3" fontId="60" fillId="50" borderId="17" xfId="0" applyNumberFormat="1" applyFont="1" applyFill="1" applyBorder="1" applyAlignment="1">
      <alignment horizontal="right" vertical="center" indent="2"/>
    </xf>
    <xf numFmtId="0" fontId="3" fillId="50" borderId="17" xfId="0" applyFont="1" applyFill="1" applyBorder="1" applyAlignment="1">
      <alignment horizontal="right" vertical="center" indent="3"/>
    </xf>
    <xf numFmtId="3" fontId="57" fillId="50" borderId="17" xfId="0" applyNumberFormat="1" applyFont="1" applyFill="1" applyBorder="1" applyAlignment="1">
      <alignment horizontal="right" vertical="center" indent="1"/>
    </xf>
    <xf numFmtId="3" fontId="57" fillId="50" borderId="17" xfId="0" applyNumberFormat="1" applyFont="1" applyFill="1" applyBorder="1" applyAlignment="1">
      <alignment horizontal="right" vertical="center" indent="2"/>
    </xf>
    <xf numFmtId="0" fontId="61" fillId="50" borderId="17" xfId="0" applyFont="1" applyFill="1" applyBorder="1" applyAlignment="1">
      <alignment horizontal="right" vertical="center" indent="2"/>
    </xf>
    <xf numFmtId="3" fontId="60" fillId="50" borderId="20" xfId="0" applyNumberFormat="1" applyFont="1" applyFill="1" applyBorder="1" applyAlignment="1">
      <alignment horizontal="right" vertical="center" indent="1"/>
    </xf>
    <xf numFmtId="164" fontId="60" fillId="50" borderId="20" xfId="0" applyNumberFormat="1" applyFont="1" applyFill="1" applyBorder="1" applyAlignment="1">
      <alignment horizontal="right" vertical="center" indent="2"/>
    </xf>
    <xf numFmtId="0" fontId="60" fillId="50" borderId="20" xfId="0" applyFont="1" applyFill="1" applyBorder="1" applyAlignment="1">
      <alignment horizontal="right" vertical="center" indent="3"/>
    </xf>
    <xf numFmtId="0" fontId="60" fillId="50" borderId="20" xfId="0" applyFont="1" applyFill="1" applyBorder="1" applyAlignment="1">
      <alignment horizontal="right" vertical="center" indent="2"/>
    </xf>
    <xf numFmtId="3" fontId="58" fillId="50" borderId="20" xfId="0" applyNumberFormat="1" applyFont="1" applyFill="1" applyBorder="1" applyAlignment="1">
      <alignment horizontal="right" vertical="center" indent="2"/>
    </xf>
    <xf numFmtId="3" fontId="60" fillId="50" borderId="21" xfId="0" applyNumberFormat="1" applyFont="1" applyFill="1" applyBorder="1" applyAlignment="1">
      <alignment horizontal="right" vertical="center" indent="1"/>
    </xf>
    <xf numFmtId="164" fontId="60" fillId="50" borderId="21" xfId="0" applyNumberFormat="1" applyFont="1" applyFill="1" applyBorder="1" applyAlignment="1">
      <alignment horizontal="right" vertical="center" indent="2"/>
    </xf>
    <xf numFmtId="164" fontId="60" fillId="50" borderId="21" xfId="0" applyNumberFormat="1" applyFont="1" applyFill="1" applyBorder="1" applyAlignment="1">
      <alignment horizontal="right" vertical="center" indent="3"/>
    </xf>
    <xf numFmtId="0" fontId="60" fillId="50" borderId="21" xfId="0" applyFont="1" applyFill="1" applyBorder="1" applyAlignment="1">
      <alignment horizontal="right" vertical="center" indent="3"/>
    </xf>
    <xf numFmtId="1" fontId="60" fillId="50" borderId="21" xfId="0" applyNumberFormat="1" applyFont="1" applyFill="1" applyBorder="1" applyAlignment="1">
      <alignment horizontal="right" vertical="center" indent="2"/>
    </xf>
    <xf numFmtId="3" fontId="60" fillId="50" borderId="22" xfId="0" applyNumberFormat="1" applyFont="1" applyFill="1" applyBorder="1" applyAlignment="1">
      <alignment horizontal="right" vertical="center" indent="1"/>
    </xf>
    <xf numFmtId="164" fontId="60" fillId="50" borderId="22" xfId="0" applyNumberFormat="1" applyFont="1" applyFill="1" applyBorder="1" applyAlignment="1">
      <alignment horizontal="right" vertical="center" indent="2"/>
    </xf>
    <xf numFmtId="0" fontId="60" fillId="50" borderId="22" xfId="0" applyFont="1" applyFill="1" applyBorder="1" applyAlignment="1">
      <alignment horizontal="right" vertical="center" indent="3"/>
    </xf>
    <xf numFmtId="3" fontId="60" fillId="50" borderId="22" xfId="0" applyNumberFormat="1" applyFont="1" applyFill="1" applyBorder="1" applyAlignment="1">
      <alignment horizontal="right" vertical="center" indent="2"/>
    </xf>
    <xf numFmtId="0" fontId="60" fillId="50" borderId="22" xfId="0" applyFont="1" applyFill="1" applyBorder="1" applyAlignment="1">
      <alignment horizontal="right" vertical="center" indent="2"/>
    </xf>
    <xf numFmtId="164" fontId="60" fillId="50" borderId="22" xfId="0" applyNumberFormat="1" applyFont="1" applyFill="1" applyBorder="1" applyAlignment="1">
      <alignment horizontal="right" vertical="center" indent="3"/>
    </xf>
    <xf numFmtId="3" fontId="58" fillId="50" borderId="22" xfId="0" applyNumberFormat="1" applyFont="1" applyFill="1" applyBorder="1" applyAlignment="1">
      <alignment horizontal="right" vertical="center" indent="2"/>
    </xf>
    <xf numFmtId="3" fontId="58" fillId="50" borderId="21" xfId="0" applyNumberFormat="1" applyFont="1" applyFill="1" applyBorder="1" applyAlignment="1">
      <alignment horizontal="right" vertical="center" indent="2"/>
    </xf>
    <xf numFmtId="0" fontId="60" fillId="50" borderId="21" xfId="0" applyFont="1" applyFill="1" applyBorder="1" applyAlignment="1">
      <alignment horizontal="right" vertical="center" indent="2"/>
    </xf>
    <xf numFmtId="0" fontId="58" fillId="0" borderId="19"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23" xfId="0" applyFont="1" applyFill="1" applyBorder="1" applyAlignment="1">
      <alignment horizontal="left" vertical="center" wrapText="1"/>
    </xf>
    <xf numFmtId="0" fontId="58" fillId="0" borderId="24" xfId="0" applyFont="1" applyFill="1" applyBorder="1" applyAlignment="1">
      <alignment horizontal="left" vertical="center" wrapText="1"/>
    </xf>
    <xf numFmtId="0" fontId="58" fillId="0" borderId="25" xfId="0" applyFont="1" applyFill="1" applyBorder="1" applyAlignment="1">
      <alignment horizontal="left" vertical="center" wrapText="1"/>
    </xf>
    <xf numFmtId="0" fontId="59" fillId="0" borderId="0" xfId="0" applyFont="1" applyFill="1" applyBorder="1" applyAlignment="1">
      <alignment horizontal="center" vertical="center" wrapText="1"/>
    </xf>
    <xf numFmtId="0" fontId="59" fillId="0" borderId="23" xfId="0" applyFont="1" applyFill="1" applyBorder="1" applyAlignment="1">
      <alignment horizontal="center" vertical="center"/>
    </xf>
    <xf numFmtId="0" fontId="2" fillId="50" borderId="24" xfId="0" applyFont="1" applyFill="1" applyBorder="1" applyAlignment="1">
      <alignment horizontal="left" vertical="center" wrapText="1"/>
    </xf>
    <xf numFmtId="0" fontId="2" fillId="50" borderId="25" xfId="0" applyFont="1" applyFill="1" applyBorder="1" applyAlignment="1">
      <alignment horizontal="left" vertical="center" wrapText="1"/>
    </xf>
    <xf numFmtId="0" fontId="3" fillId="50" borderId="0" xfId="0" applyFont="1" applyFill="1" applyAlignment="1">
      <alignment vertical="top"/>
    </xf>
    <xf numFmtId="0" fontId="2" fillId="0" borderId="17" xfId="0" applyFont="1" applyBorder="1" applyAlignment="1">
      <alignment horizontal="left" vertical="center" wrapText="1"/>
    </xf>
    <xf numFmtId="17" fontId="3" fillId="0" borderId="17" xfId="0" applyNumberFormat="1" applyFont="1" applyBorder="1" applyAlignment="1" quotePrefix="1">
      <alignment horizontal="center" vertical="center" wrapText="1"/>
    </xf>
    <xf numFmtId="3" fontId="2" fillId="0" borderId="17" xfId="0" applyNumberFormat="1" applyFont="1" applyBorder="1" applyAlignment="1">
      <alignment horizontal="right" vertical="center" wrapText="1" indent="2"/>
    </xf>
    <xf numFmtId="170" fontId="2" fillId="0" borderId="17" xfId="0" applyNumberFormat="1" applyFont="1" applyBorder="1" applyAlignment="1">
      <alignment horizontal="right" vertical="center" wrapText="1" indent="3"/>
    </xf>
    <xf numFmtId="3" fontId="2" fillId="0" borderId="17" xfId="0" applyNumberFormat="1" applyFont="1" applyBorder="1" applyAlignment="1" quotePrefix="1">
      <alignment horizontal="right" vertical="center" wrapText="1" indent="3"/>
    </xf>
    <xf numFmtId="0" fontId="2" fillId="0" borderId="25" xfId="0" applyFont="1" applyBorder="1" applyAlignment="1">
      <alignment/>
    </xf>
    <xf numFmtId="0" fontId="57" fillId="0" borderId="17" xfId="0" applyFont="1" applyBorder="1" applyAlignment="1">
      <alignment horizontal="center" vertical="center"/>
    </xf>
    <xf numFmtId="1" fontId="58" fillId="0" borderId="17" xfId="0" applyNumberFormat="1" applyFont="1" applyBorder="1" applyAlignment="1">
      <alignment horizontal="center" vertical="center"/>
    </xf>
    <xf numFmtId="1" fontId="58" fillId="0" borderId="17" xfId="0" applyNumberFormat="1" applyFont="1" applyFill="1" applyBorder="1" applyAlignment="1">
      <alignment horizontal="center" vertical="center"/>
    </xf>
    <xf numFmtId="0" fontId="58" fillId="0" borderId="17" xfId="0" applyFont="1" applyBorder="1" applyAlignment="1">
      <alignment horizontal="left" vertical="center" wrapText="1"/>
    </xf>
    <xf numFmtId="1" fontId="58" fillId="0" borderId="17" xfId="0" applyNumberFormat="1" applyFont="1" applyBorder="1" applyAlignment="1">
      <alignment horizontal="center" vertical="center" wrapText="1"/>
    </xf>
    <xf numFmtId="1" fontId="58" fillId="0" borderId="17" xfId="0" applyNumberFormat="1" applyFont="1" applyFill="1" applyBorder="1" applyAlignment="1">
      <alignment horizontal="center" vertical="center" wrapText="1"/>
    </xf>
    <xf numFmtId="0" fontId="2" fillId="0" borderId="25" xfId="0" applyFont="1" applyBorder="1" applyAlignment="1">
      <alignment horizontal="center" vertical="center"/>
    </xf>
    <xf numFmtId="0" fontId="2" fillId="0" borderId="17" xfId="0" applyFont="1" applyBorder="1" applyAlignment="1">
      <alignment horizontal="left" vertical="center"/>
    </xf>
    <xf numFmtId="0" fontId="2" fillId="0" borderId="17" xfId="0" applyFont="1" applyBorder="1" applyAlignment="1">
      <alignment horizontal="right" vertical="center" indent="1"/>
    </xf>
    <xf numFmtId="0" fontId="3" fillId="0" borderId="17" xfId="0" applyFont="1" applyBorder="1" applyAlignment="1">
      <alignment horizontal="center" vertical="center" wrapText="1"/>
    </xf>
    <xf numFmtId="0" fontId="2" fillId="0" borderId="17" xfId="0" applyFont="1" applyBorder="1" applyAlignment="1">
      <alignment horizontal="right" vertical="center" indent="3"/>
    </xf>
    <xf numFmtId="0" fontId="3" fillId="0" borderId="17" xfId="0" applyFont="1" applyBorder="1" applyAlignment="1">
      <alignment horizontal="left" vertical="center"/>
    </xf>
    <xf numFmtId="0" fontId="3" fillId="0" borderId="17" xfId="0" applyFont="1" applyBorder="1" applyAlignment="1">
      <alignment horizontal="right" vertical="center" indent="3"/>
    </xf>
    <xf numFmtId="0" fontId="0" fillId="0" borderId="0" xfId="0" applyAlignment="1">
      <alignment horizontal="left" vertical="top"/>
    </xf>
    <xf numFmtId="0" fontId="2" fillId="50" borderId="26" xfId="0" applyFont="1" applyFill="1" applyBorder="1" applyAlignment="1">
      <alignment horizontal="left" wrapText="1"/>
    </xf>
    <xf numFmtId="0" fontId="3" fillId="0" borderId="17" xfId="0" applyFont="1" applyBorder="1" applyAlignment="1">
      <alignment horizontal="center" vertical="center"/>
    </xf>
    <xf numFmtId="0" fontId="58" fillId="0" borderId="17" xfId="0" applyFont="1" applyFill="1" applyBorder="1" applyAlignment="1">
      <alignment horizontal="left" vertical="center" wrapText="1"/>
    </xf>
    <xf numFmtId="0" fontId="58" fillId="0" borderId="20" xfId="0" applyFont="1" applyFill="1" applyBorder="1" applyAlignment="1">
      <alignment horizontal="left" vertical="center" wrapText="1"/>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3" fillId="50" borderId="0" xfId="0" applyFont="1" applyFill="1" applyAlignment="1">
      <alignment horizontal="left" vertical="top"/>
    </xf>
    <xf numFmtId="0" fontId="57" fillId="0" borderId="17" xfId="0" applyFont="1" applyFill="1" applyBorder="1" applyAlignment="1">
      <alignment horizontal="left" vertical="center"/>
    </xf>
    <xf numFmtId="0" fontId="58" fillId="0" borderId="17" xfId="0" applyFont="1" applyFill="1" applyBorder="1" applyAlignment="1">
      <alignment horizontal="left" vertical="center"/>
    </xf>
    <xf numFmtId="0" fontId="3" fillId="0" borderId="0" xfId="0" applyFont="1" applyAlignment="1">
      <alignment horizontal="left" vertical="top"/>
    </xf>
    <xf numFmtId="0" fontId="2" fillId="0" borderId="26" xfId="0" applyFont="1" applyBorder="1" applyAlignment="1">
      <alignment horizontal="left" wrapText="1"/>
    </xf>
    <xf numFmtId="0" fontId="2" fillId="0" borderId="26" xfId="0" applyFont="1" applyBorder="1" applyAlignment="1">
      <alignment horizontal="left"/>
    </xf>
    <xf numFmtId="0" fontId="3" fillId="0" borderId="1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left" vertical="top" wrapText="1"/>
    </xf>
    <xf numFmtId="0" fontId="3" fillId="50" borderId="0" xfId="0" applyFont="1" applyFill="1" applyBorder="1" applyAlignment="1">
      <alignment horizontal="left" vertical="top" wrapText="1"/>
    </xf>
    <xf numFmtId="0" fontId="27" fillId="0" borderId="26" xfId="0" applyFont="1" applyBorder="1" applyAlignment="1">
      <alignment horizontal="left" wrapText="1"/>
    </xf>
    <xf numFmtId="0" fontId="58" fillId="0" borderId="26" xfId="0" applyFont="1" applyBorder="1" applyAlignment="1">
      <alignment horizontal="left" wrapText="1"/>
    </xf>
    <xf numFmtId="0" fontId="3" fillId="0" borderId="0" xfId="0" applyFont="1" applyAlignment="1">
      <alignment horizontal="left" vertical="top" wrapText="1"/>
    </xf>
    <xf numFmtId="0" fontId="2"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center" vertical="center"/>
    </xf>
    <xf numFmtId="0" fontId="62" fillId="0" borderId="0" xfId="0" applyFont="1" applyAlignment="1">
      <alignment vertical="top" wrapText="1"/>
    </xf>
    <xf numFmtId="0" fontId="2" fillId="0" borderId="21" xfId="0" applyFont="1" applyBorder="1" applyAlignment="1">
      <alignment horizontal="center" vertical="center"/>
    </xf>
    <xf numFmtId="0" fontId="57" fillId="0" borderId="20" xfId="0" applyFont="1" applyBorder="1" applyAlignment="1">
      <alignment horizontal="left" vertical="center" wrapText="1"/>
    </xf>
    <xf numFmtId="0" fontId="57" fillId="0" borderId="22" xfId="0" applyFont="1" applyBorder="1" applyAlignment="1">
      <alignment horizontal="left" vertical="center" wrapText="1"/>
    </xf>
    <xf numFmtId="0" fontId="57" fillId="0" borderId="21" xfId="0" applyFont="1" applyBorder="1" applyAlignment="1">
      <alignment horizontal="left" vertical="center" wrapText="1"/>
    </xf>
    <xf numFmtId="0" fontId="2" fillId="0" borderId="0" xfId="0" applyFont="1" applyAlignment="1">
      <alignment wrapText="1"/>
    </xf>
  </cellXfs>
  <cellStyles count="94">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Entrée" xfId="63"/>
    <cellStyle name="Euro" xfId="64"/>
    <cellStyle name="Euro 2" xfId="65"/>
    <cellStyle name="Euro 3" xfId="66"/>
    <cellStyle name="Euro 4" xfId="67"/>
    <cellStyle name="Explanatory Text" xfId="68"/>
    <cellStyle name="Good" xfId="69"/>
    <cellStyle name="Heading 1" xfId="70"/>
    <cellStyle name="Heading 2" xfId="71"/>
    <cellStyle name="Heading 3" xfId="72"/>
    <cellStyle name="Heading 4" xfId="73"/>
    <cellStyle name="Input" xfId="74"/>
    <cellStyle name="Insatisfaisant" xfId="75"/>
    <cellStyle name="Hyperlink" xfId="76"/>
    <cellStyle name="Followed Hyperlink" xfId="77"/>
    <cellStyle name="Linked Cell" xfId="78"/>
    <cellStyle name="Comma" xfId="79"/>
    <cellStyle name="Comma [0]" xfId="80"/>
    <cellStyle name="Milliers 2" xfId="81"/>
    <cellStyle name="Currency" xfId="82"/>
    <cellStyle name="Currency [0]" xfId="83"/>
    <cellStyle name="Neutral" xfId="84"/>
    <cellStyle name="Neutre" xfId="85"/>
    <cellStyle name="Normal 2" xfId="86"/>
    <cellStyle name="Normal 2 2" xfId="87"/>
    <cellStyle name="Normal 2 3" xfId="88"/>
    <cellStyle name="Normal 3" xfId="89"/>
    <cellStyle name="Normal 3 2" xfId="90"/>
    <cellStyle name="Normal 4" xfId="91"/>
    <cellStyle name="Normal 5" xfId="92"/>
    <cellStyle name="Note" xfId="93"/>
    <cellStyle name="Output" xfId="94"/>
    <cellStyle name="Percent" xfId="95"/>
    <cellStyle name="Satisfaisant" xfId="96"/>
    <cellStyle name="Sortie" xfId="97"/>
    <cellStyle name="Texte explicatif" xfId="98"/>
    <cellStyle name="Title" xfId="99"/>
    <cellStyle name="Titre" xfId="100"/>
    <cellStyle name="Titre 1" xfId="101"/>
    <cellStyle name="Titre 2" xfId="102"/>
    <cellStyle name="Titre 3" xfId="103"/>
    <cellStyle name="Titre 4" xfId="104"/>
    <cellStyle name="Total" xfId="105"/>
    <cellStyle name="Vérification" xfId="106"/>
    <cellStyle name="Warning Text"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P21"/>
  <sheetViews>
    <sheetView showGridLines="0" tabSelected="1" zoomScalePageLayoutView="0" workbookViewId="0" topLeftCell="A1">
      <selection activeCell="I22" sqref="I22"/>
    </sheetView>
  </sheetViews>
  <sheetFormatPr defaultColWidth="11.421875" defaultRowHeight="12.75"/>
  <cols>
    <col min="1" max="1" width="3.140625" style="3" customWidth="1"/>
    <col min="2" max="2" width="6.00390625" style="3" customWidth="1"/>
    <col min="3" max="3" width="4.8515625" style="3" customWidth="1"/>
    <col min="4" max="4" width="59.57421875" style="3" customWidth="1"/>
    <col min="5" max="5" width="11.421875" style="4" bestFit="1" customWidth="1"/>
    <col min="6" max="6" width="10.57421875" style="2" customWidth="1"/>
    <col min="7" max="7" width="10.421875" style="2" customWidth="1"/>
    <col min="8" max="8" width="11.7109375" style="2" customWidth="1"/>
    <col min="9" max="9" width="12.00390625" style="4" customWidth="1"/>
    <col min="10" max="10" width="10.57421875" style="3" customWidth="1"/>
    <col min="11" max="11" width="9.8515625" style="3" customWidth="1"/>
    <col min="12" max="12" width="13.7109375" style="3" customWidth="1"/>
    <col min="13" max="13" width="12.8515625" style="5" customWidth="1"/>
    <col min="14" max="14" width="9.57421875" style="2" bestFit="1" customWidth="1"/>
    <col min="15" max="15" width="9.140625" style="2" bestFit="1" customWidth="1"/>
    <col min="16" max="16" width="13.140625" style="3" customWidth="1"/>
    <col min="17" max="16384" width="11.421875" style="3" customWidth="1"/>
  </cols>
  <sheetData>
    <row r="2" spans="2:16" ht="13.5" customHeight="1">
      <c r="B2" s="97" t="s">
        <v>26</v>
      </c>
      <c r="C2" s="97"/>
      <c r="D2" s="97"/>
      <c r="E2" s="97"/>
      <c r="F2" s="97"/>
      <c r="G2" s="97"/>
      <c r="H2" s="97"/>
      <c r="I2" s="97"/>
      <c r="J2" s="97"/>
      <c r="K2" s="97"/>
      <c r="L2" s="97"/>
      <c r="M2" s="97"/>
      <c r="N2" s="97"/>
      <c r="O2" s="97"/>
      <c r="P2" s="97"/>
    </row>
    <row r="3" spans="2:16" ht="15" customHeight="1">
      <c r="B3" s="93"/>
      <c r="C3" s="93"/>
      <c r="D3" s="94"/>
      <c r="E3" s="90" t="s">
        <v>8</v>
      </c>
      <c r="F3" s="90"/>
      <c r="G3" s="90"/>
      <c r="H3" s="90"/>
      <c r="I3" s="90" t="s">
        <v>6</v>
      </c>
      <c r="J3" s="90"/>
      <c r="K3" s="90"/>
      <c r="L3" s="90"/>
      <c r="M3" s="90" t="s">
        <v>18</v>
      </c>
      <c r="N3" s="90"/>
      <c r="O3" s="90"/>
      <c r="P3" s="90"/>
    </row>
    <row r="4" spans="2:16" ht="45" customHeight="1">
      <c r="B4" s="95"/>
      <c r="C4" s="95"/>
      <c r="D4" s="96"/>
      <c r="E4" s="7" t="s">
        <v>11</v>
      </c>
      <c r="F4" s="7" t="s">
        <v>17</v>
      </c>
      <c r="G4" s="7" t="s">
        <v>57</v>
      </c>
      <c r="H4" s="7" t="s">
        <v>58</v>
      </c>
      <c r="I4" s="7" t="s">
        <v>11</v>
      </c>
      <c r="J4" s="7" t="s">
        <v>9</v>
      </c>
      <c r="K4" s="7" t="s">
        <v>19</v>
      </c>
      <c r="L4" s="7" t="s">
        <v>16</v>
      </c>
      <c r="M4" s="7" t="s">
        <v>11</v>
      </c>
      <c r="N4" s="7" t="s">
        <v>17</v>
      </c>
      <c r="O4" s="7" t="s">
        <v>20</v>
      </c>
      <c r="P4" s="7" t="s">
        <v>16</v>
      </c>
    </row>
    <row r="5" spans="2:16" ht="15" customHeight="1">
      <c r="B5" s="92" t="s">
        <v>21</v>
      </c>
      <c r="C5" s="92"/>
      <c r="D5" s="92"/>
      <c r="E5" s="40">
        <v>1883800</v>
      </c>
      <c r="F5" s="41">
        <v>44.6</v>
      </c>
      <c r="G5" s="41">
        <v>-0.5</v>
      </c>
      <c r="H5" s="42">
        <v>-0.2</v>
      </c>
      <c r="I5" s="40">
        <v>1679900</v>
      </c>
      <c r="J5" s="43">
        <v>43.4</v>
      </c>
      <c r="K5" s="41">
        <v>-0.5</v>
      </c>
      <c r="L5" s="42">
        <v>-0.2</v>
      </c>
      <c r="M5" s="44">
        <v>203900</v>
      </c>
      <c r="N5" s="41">
        <v>58.5</v>
      </c>
      <c r="O5" s="43">
        <v>-0.7</v>
      </c>
      <c r="P5" s="42">
        <v>-0.4</v>
      </c>
    </row>
    <row r="6" spans="2:16" ht="15" customHeight="1">
      <c r="B6" s="59"/>
      <c r="C6" s="60" t="s">
        <v>2</v>
      </c>
      <c r="D6" s="62" t="s">
        <v>22</v>
      </c>
      <c r="E6" s="50">
        <v>1657400</v>
      </c>
      <c r="F6" s="51">
        <v>39.3</v>
      </c>
      <c r="G6" s="51">
        <v>-0.4</v>
      </c>
      <c r="H6" s="52">
        <v>-0.2</v>
      </c>
      <c r="I6" s="50">
        <v>1485300</v>
      </c>
      <c r="J6" s="54">
        <v>38.4</v>
      </c>
      <c r="K6" s="51">
        <v>-0.4</v>
      </c>
      <c r="L6" s="52">
        <v>-0.2</v>
      </c>
      <c r="M6" s="56">
        <v>172100</v>
      </c>
      <c r="N6" s="54">
        <v>49.4</v>
      </c>
      <c r="O6" s="51">
        <v>-0.1</v>
      </c>
      <c r="P6" s="55">
        <v>0</v>
      </c>
    </row>
    <row r="7" spans="2:16" ht="15" customHeight="1">
      <c r="B7" s="8"/>
      <c r="C7" s="61"/>
      <c r="D7" s="63" t="s">
        <v>23</v>
      </c>
      <c r="E7" s="45">
        <v>226300</v>
      </c>
      <c r="F7" s="46">
        <v>5.3</v>
      </c>
      <c r="G7" s="46">
        <v>-1.2</v>
      </c>
      <c r="H7" s="48">
        <v>-0.1</v>
      </c>
      <c r="I7" s="45">
        <v>194500</v>
      </c>
      <c r="J7" s="46">
        <v>5</v>
      </c>
      <c r="K7" s="46">
        <v>-0.8</v>
      </c>
      <c r="L7" s="47">
        <v>0</v>
      </c>
      <c r="M7" s="57">
        <v>31800</v>
      </c>
      <c r="N7" s="58">
        <v>9.1</v>
      </c>
      <c r="O7" s="58">
        <v>-3.9</v>
      </c>
      <c r="P7" s="48">
        <v>-0.4</v>
      </c>
    </row>
    <row r="8" spans="2:16" ht="15" customHeight="1">
      <c r="B8" s="92" t="s">
        <v>3</v>
      </c>
      <c r="C8" s="92"/>
      <c r="D8" s="92"/>
      <c r="E8" s="40">
        <v>436400</v>
      </c>
      <c r="F8" s="41">
        <v>10.3</v>
      </c>
      <c r="G8" s="41">
        <v>-7.2</v>
      </c>
      <c r="H8" s="42">
        <v>-0.8</v>
      </c>
      <c r="I8" s="40">
        <v>402300</v>
      </c>
      <c r="J8" s="43">
        <v>10.4</v>
      </c>
      <c r="K8" s="41">
        <v>-7.6</v>
      </c>
      <c r="L8" s="42">
        <v>-0.9</v>
      </c>
      <c r="M8" s="44">
        <v>34100</v>
      </c>
      <c r="N8" s="43">
        <v>9.8</v>
      </c>
      <c r="O8" s="43">
        <v>-1.9</v>
      </c>
      <c r="P8" s="42">
        <v>-0.2</v>
      </c>
    </row>
    <row r="9" spans="2:16" s="1" customFormat="1" ht="15" customHeight="1">
      <c r="B9" s="10"/>
      <c r="C9" s="64" t="s">
        <v>2</v>
      </c>
      <c r="D9" s="66" t="s">
        <v>27</v>
      </c>
      <c r="E9" s="50">
        <v>427100</v>
      </c>
      <c r="F9" s="51">
        <v>10.1</v>
      </c>
      <c r="G9" s="51">
        <v>-5.959807027935151</v>
      </c>
      <c r="H9" s="52">
        <v>-0.6</v>
      </c>
      <c r="I9" s="50">
        <v>393200</v>
      </c>
      <c r="J9" s="51">
        <v>10.2</v>
      </c>
      <c r="K9" s="51">
        <v>-6.3</v>
      </c>
      <c r="L9" s="52">
        <v>-0.7</v>
      </c>
      <c r="M9" s="53">
        <v>33900</v>
      </c>
      <c r="N9" s="51">
        <v>9.7</v>
      </c>
      <c r="O9" s="54">
        <v>-1.4</v>
      </c>
      <c r="P9" s="52">
        <v>-0.1</v>
      </c>
    </row>
    <row r="10" spans="2:16" s="1" customFormat="1" ht="15" customHeight="1">
      <c r="B10" s="10"/>
      <c r="C10" s="64"/>
      <c r="D10" s="66" t="s">
        <v>28</v>
      </c>
      <c r="E10" s="50">
        <v>7500</v>
      </c>
      <c r="F10" s="51">
        <v>0.2</v>
      </c>
      <c r="G10" s="51">
        <v>-39.03730249226258</v>
      </c>
      <c r="H10" s="52">
        <v>-0.1</v>
      </c>
      <c r="I10" s="50">
        <v>7300</v>
      </c>
      <c r="J10" s="54">
        <v>0.2</v>
      </c>
      <c r="K10" s="51">
        <v>-38.9</v>
      </c>
      <c r="L10" s="55">
        <v>-0.01</v>
      </c>
      <c r="M10" s="56">
        <v>200</v>
      </c>
      <c r="N10" s="54">
        <v>0.1</v>
      </c>
      <c r="O10" s="54">
        <v>-44.2</v>
      </c>
      <c r="P10" s="55">
        <v>-0.1</v>
      </c>
    </row>
    <row r="11" spans="2:16" s="1" customFormat="1" ht="15" customHeight="1">
      <c r="B11" s="9"/>
      <c r="C11" s="65"/>
      <c r="D11" s="67" t="s">
        <v>29</v>
      </c>
      <c r="E11" s="45">
        <v>1800</v>
      </c>
      <c r="F11" s="46">
        <v>0</v>
      </c>
      <c r="G11" s="46">
        <v>-51.64257555847569</v>
      </c>
      <c r="H11" s="47">
        <v>0</v>
      </c>
      <c r="I11" s="45">
        <v>1800</v>
      </c>
      <c r="J11" s="46">
        <v>0</v>
      </c>
      <c r="K11" s="46">
        <v>-51.64257555847569</v>
      </c>
      <c r="L11" s="48">
        <v>-0.1</v>
      </c>
      <c r="M11" s="49">
        <v>0</v>
      </c>
      <c r="N11" s="46">
        <v>0</v>
      </c>
      <c r="O11" s="46">
        <v>0</v>
      </c>
      <c r="P11" s="47">
        <v>0</v>
      </c>
    </row>
    <row r="12" spans="2:16" s="6" customFormat="1" ht="15" customHeight="1">
      <c r="B12" s="92" t="s">
        <v>0</v>
      </c>
      <c r="C12" s="92"/>
      <c r="D12" s="92"/>
      <c r="E12" s="40">
        <v>1163100</v>
      </c>
      <c r="F12" s="41">
        <v>27.6</v>
      </c>
      <c r="G12" s="41">
        <v>3</v>
      </c>
      <c r="H12" s="42">
        <v>0.8</v>
      </c>
      <c r="I12" s="40">
        <v>1121800</v>
      </c>
      <c r="J12" s="41">
        <v>29</v>
      </c>
      <c r="K12" s="41">
        <v>3</v>
      </c>
      <c r="L12" s="42">
        <v>0.8</v>
      </c>
      <c r="M12" s="44">
        <v>41300</v>
      </c>
      <c r="N12" s="43">
        <v>11.8</v>
      </c>
      <c r="O12" s="43">
        <v>4.8</v>
      </c>
      <c r="P12" s="42">
        <v>0.5</v>
      </c>
    </row>
    <row r="13" spans="2:16" ht="15" customHeight="1">
      <c r="B13" s="59"/>
      <c r="C13" s="60" t="s">
        <v>42</v>
      </c>
      <c r="D13" s="62" t="s">
        <v>43</v>
      </c>
      <c r="E13" s="50">
        <v>523100</v>
      </c>
      <c r="F13" s="51">
        <v>12.4</v>
      </c>
      <c r="G13" s="51">
        <v>7.160634944046016</v>
      </c>
      <c r="H13" s="52">
        <v>0.8</v>
      </c>
      <c r="I13" s="50">
        <v>504100</v>
      </c>
      <c r="J13" s="51">
        <v>13</v>
      </c>
      <c r="K13" s="51">
        <v>7.133400345544999</v>
      </c>
      <c r="L13" s="52">
        <v>0.8</v>
      </c>
      <c r="M13" s="56">
        <v>19000</v>
      </c>
      <c r="N13" s="54">
        <v>5.4</v>
      </c>
      <c r="O13" s="51">
        <v>7.950931394820536</v>
      </c>
      <c r="P13" s="55">
        <v>0.4</v>
      </c>
    </row>
    <row r="14" spans="2:16" ht="15" customHeight="1">
      <c r="B14" s="8"/>
      <c r="C14" s="61"/>
      <c r="D14" s="63" t="s">
        <v>44</v>
      </c>
      <c r="E14" s="45">
        <v>639700</v>
      </c>
      <c r="F14" s="46">
        <v>15.2</v>
      </c>
      <c r="G14" s="46">
        <v>-0.14283707207418161</v>
      </c>
      <c r="H14" s="47">
        <v>0</v>
      </c>
      <c r="I14" s="45">
        <v>617400</v>
      </c>
      <c r="J14" s="46">
        <v>16</v>
      </c>
      <c r="K14" s="46">
        <v>-0.21881095476883444</v>
      </c>
      <c r="L14" s="47">
        <v>0</v>
      </c>
      <c r="M14" s="57">
        <v>22200</v>
      </c>
      <c r="N14" s="58">
        <v>6.4</v>
      </c>
      <c r="O14" s="46">
        <v>2.0788398880271672</v>
      </c>
      <c r="P14" s="48">
        <v>0.1</v>
      </c>
    </row>
    <row r="15" spans="2:16" ht="15" customHeight="1">
      <c r="B15" s="91" t="s">
        <v>12</v>
      </c>
      <c r="C15" s="91"/>
      <c r="D15" s="91"/>
      <c r="E15" s="30">
        <v>81600</v>
      </c>
      <c r="F15" s="23">
        <v>1.9</v>
      </c>
      <c r="G15" s="23">
        <v>1.6</v>
      </c>
      <c r="H15" s="25">
        <v>0</v>
      </c>
      <c r="I15" s="30">
        <v>80900</v>
      </c>
      <c r="J15" s="22">
        <v>2.1</v>
      </c>
      <c r="K15" s="23">
        <v>1.7</v>
      </c>
      <c r="L15" s="25">
        <v>0</v>
      </c>
      <c r="M15" s="35">
        <v>700</v>
      </c>
      <c r="N15" s="22">
        <v>0.2</v>
      </c>
      <c r="O15" s="23">
        <v>-3</v>
      </c>
      <c r="P15" s="25">
        <v>0</v>
      </c>
    </row>
    <row r="16" spans="2:16" ht="15" customHeight="1">
      <c r="B16" s="91" t="s">
        <v>13</v>
      </c>
      <c r="C16" s="91"/>
      <c r="D16" s="91"/>
      <c r="E16" s="30">
        <v>552600</v>
      </c>
      <c r="F16" s="23">
        <v>13.1</v>
      </c>
      <c r="G16" s="23">
        <v>0</v>
      </c>
      <c r="H16" s="25">
        <v>0</v>
      </c>
      <c r="I16" s="30">
        <v>497700</v>
      </c>
      <c r="J16" s="22">
        <v>12.9</v>
      </c>
      <c r="K16" s="23">
        <v>-0.1</v>
      </c>
      <c r="L16" s="25">
        <v>0</v>
      </c>
      <c r="M16" s="35">
        <v>54900</v>
      </c>
      <c r="N16" s="22">
        <v>15.7</v>
      </c>
      <c r="O16" s="22">
        <v>0.7</v>
      </c>
      <c r="P16" s="24">
        <v>0.1</v>
      </c>
    </row>
    <row r="17" spans="2:16" ht="15" customHeight="1">
      <c r="B17" s="91" t="s">
        <v>25</v>
      </c>
      <c r="C17" s="91"/>
      <c r="D17" s="91"/>
      <c r="E17" s="30">
        <v>9000</v>
      </c>
      <c r="F17" s="23">
        <v>0.2</v>
      </c>
      <c r="G17" s="23">
        <v>13.4</v>
      </c>
      <c r="H17" s="25">
        <v>0</v>
      </c>
      <c r="I17" s="30">
        <v>8800</v>
      </c>
      <c r="J17" s="22">
        <v>0.2</v>
      </c>
      <c r="K17" s="23">
        <v>13.9</v>
      </c>
      <c r="L17" s="25">
        <v>0</v>
      </c>
      <c r="M17" s="34">
        <v>200</v>
      </c>
      <c r="N17" s="22">
        <v>0.1</v>
      </c>
      <c r="O17" s="22">
        <v>-1.2</v>
      </c>
      <c r="P17" s="25">
        <v>0</v>
      </c>
    </row>
    <row r="18" spans="2:16" s="6" customFormat="1" ht="15" customHeight="1">
      <c r="B18" s="91" t="s">
        <v>1</v>
      </c>
      <c r="C18" s="91"/>
      <c r="D18" s="91"/>
      <c r="E18" s="30">
        <v>8800</v>
      </c>
      <c r="F18" s="23">
        <v>0.2</v>
      </c>
      <c r="G18" s="23">
        <v>-0.8</v>
      </c>
      <c r="H18" s="25">
        <v>0</v>
      </c>
      <c r="I18" s="21" t="s">
        <v>7</v>
      </c>
      <c r="J18" s="22" t="s">
        <v>7</v>
      </c>
      <c r="K18" s="22" t="s">
        <v>7</v>
      </c>
      <c r="L18" s="24" t="s">
        <v>7</v>
      </c>
      <c r="M18" s="34">
        <v>8800</v>
      </c>
      <c r="N18" s="22">
        <v>2.5</v>
      </c>
      <c r="O18" s="22">
        <v>-0.8</v>
      </c>
      <c r="P18" s="25">
        <v>0</v>
      </c>
    </row>
    <row r="19" spans="2:16" ht="15" customHeight="1">
      <c r="B19" s="99" t="s">
        <v>14</v>
      </c>
      <c r="C19" s="99"/>
      <c r="D19" s="99"/>
      <c r="E19" s="30">
        <v>86800</v>
      </c>
      <c r="F19" s="23">
        <v>2.1</v>
      </c>
      <c r="G19" s="23">
        <v>14</v>
      </c>
      <c r="H19" s="24">
        <v>0.3</v>
      </c>
      <c r="I19" s="30">
        <v>82200</v>
      </c>
      <c r="J19" s="22">
        <v>2.1</v>
      </c>
      <c r="K19" s="23">
        <v>18.1</v>
      </c>
      <c r="L19" s="24">
        <v>0.3</v>
      </c>
      <c r="M19" s="34">
        <v>4600</v>
      </c>
      <c r="N19" s="22">
        <v>1.3</v>
      </c>
      <c r="O19" s="27">
        <v>-29.3</v>
      </c>
      <c r="P19" s="24">
        <v>-0.5</v>
      </c>
    </row>
    <row r="20" spans="2:16" ht="15" customHeight="1">
      <c r="B20" s="98" t="s">
        <v>24</v>
      </c>
      <c r="C20" s="98"/>
      <c r="D20" s="98"/>
      <c r="E20" s="37">
        <v>4222000</v>
      </c>
      <c r="F20" s="38">
        <v>100</v>
      </c>
      <c r="G20" s="39">
        <v>0.1</v>
      </c>
      <c r="H20" s="36">
        <v>0.1</v>
      </c>
      <c r="I20" s="31">
        <v>3873500</v>
      </c>
      <c r="J20" s="32">
        <v>100</v>
      </c>
      <c r="K20" s="33">
        <v>0.1</v>
      </c>
      <c r="L20" s="26">
        <v>0.1</v>
      </c>
      <c r="M20" s="32">
        <v>348500</v>
      </c>
      <c r="N20" s="28">
        <v>100</v>
      </c>
      <c r="O20" s="29">
        <v>-0.5</v>
      </c>
      <c r="P20" s="26">
        <v>-0.5</v>
      </c>
    </row>
    <row r="21" spans="2:16" ht="108" customHeight="1">
      <c r="B21" s="89" t="s">
        <v>89</v>
      </c>
      <c r="C21" s="89"/>
      <c r="D21" s="89"/>
      <c r="E21" s="89"/>
      <c r="F21" s="89"/>
      <c r="G21" s="89"/>
      <c r="H21" s="89"/>
      <c r="I21" s="89"/>
      <c r="J21" s="89"/>
      <c r="K21" s="89"/>
      <c r="L21" s="89"/>
      <c r="M21" s="89"/>
      <c r="N21" s="89"/>
      <c r="O21" s="89"/>
      <c r="P21" s="89"/>
    </row>
  </sheetData>
  <sheetProtection/>
  <mergeCells count="15">
    <mergeCell ref="B2:P2"/>
    <mergeCell ref="B17:D17"/>
    <mergeCell ref="B18:D18"/>
    <mergeCell ref="B20:D20"/>
    <mergeCell ref="B19:D19"/>
    <mergeCell ref="B21:P21"/>
    <mergeCell ref="E3:H3"/>
    <mergeCell ref="I3:L3"/>
    <mergeCell ref="M3:P3"/>
    <mergeCell ref="B16:D16"/>
    <mergeCell ref="B5:D5"/>
    <mergeCell ref="B8:D8"/>
    <mergeCell ref="B12:D12"/>
    <mergeCell ref="B15:D15"/>
    <mergeCell ref="B3:D4"/>
  </mergeCells>
  <printOptions/>
  <pageMargins left="0" right="0" top="0.984251968503937" bottom="0.984251968503937" header="0.5118110236220472" footer="0.5118110236220472"/>
  <pageSetup fitToHeight="1"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dimension ref="B2:T14"/>
  <sheetViews>
    <sheetView showGridLines="0" zoomScalePageLayoutView="0" workbookViewId="0" topLeftCell="A1">
      <selection activeCell="L20" sqref="L20"/>
    </sheetView>
  </sheetViews>
  <sheetFormatPr defaultColWidth="11.421875" defaultRowHeight="12.75"/>
  <cols>
    <col min="1" max="1" width="3.421875" style="0" customWidth="1"/>
    <col min="2" max="2" width="31.00390625" style="0" customWidth="1"/>
    <col min="3" max="20" width="8.7109375" style="0" customWidth="1"/>
  </cols>
  <sheetData>
    <row r="2" spans="2:20" ht="12.75">
      <c r="B2" s="100" t="s">
        <v>15</v>
      </c>
      <c r="C2" s="100"/>
      <c r="D2" s="100"/>
      <c r="E2" s="100"/>
      <c r="F2" s="100"/>
      <c r="G2" s="100"/>
      <c r="H2" s="100"/>
      <c r="I2" s="100"/>
      <c r="J2" s="100"/>
      <c r="K2" s="100"/>
      <c r="L2" s="100"/>
      <c r="M2" s="100"/>
      <c r="N2" s="100"/>
      <c r="O2" s="100"/>
      <c r="P2" s="100"/>
      <c r="Q2" s="100"/>
      <c r="R2" s="100"/>
      <c r="S2" s="100"/>
      <c r="T2" s="100"/>
    </row>
    <row r="3" spans="2:20" ht="15" customHeight="1">
      <c r="B3" s="81"/>
      <c r="C3" s="19">
        <v>2000</v>
      </c>
      <c r="D3" s="19">
        <v>2001</v>
      </c>
      <c r="E3" s="19">
        <v>2002</v>
      </c>
      <c r="F3" s="19">
        <v>2003</v>
      </c>
      <c r="G3" s="19">
        <v>2004</v>
      </c>
      <c r="H3" s="19">
        <v>2005</v>
      </c>
      <c r="I3" s="19">
        <v>2006</v>
      </c>
      <c r="J3" s="19">
        <v>2007</v>
      </c>
      <c r="K3" s="19">
        <v>2008</v>
      </c>
      <c r="L3" s="19">
        <v>2009</v>
      </c>
      <c r="M3" s="19">
        <v>2010</v>
      </c>
      <c r="N3" s="19">
        <v>2011</v>
      </c>
      <c r="O3" s="19">
        <v>2012</v>
      </c>
      <c r="P3" s="19">
        <v>2013</v>
      </c>
      <c r="Q3" s="19">
        <v>2014</v>
      </c>
      <c r="R3" s="19">
        <v>2015</v>
      </c>
      <c r="S3" s="19">
        <v>2016</v>
      </c>
      <c r="T3" s="19">
        <v>2017</v>
      </c>
    </row>
    <row r="4" spans="2:20" ht="15" customHeight="1">
      <c r="B4" s="82" t="s">
        <v>71</v>
      </c>
      <c r="C4" s="83">
        <v>1267.1</v>
      </c>
      <c r="D4" s="83">
        <v>1250.1</v>
      </c>
      <c r="E4" s="83">
        <v>1271.3</v>
      </c>
      <c r="F4" s="83">
        <v>1333.1</v>
      </c>
      <c r="G4" s="83">
        <v>1435.1</v>
      </c>
      <c r="H4" s="83">
        <v>1495.7</v>
      </c>
      <c r="I4" s="83">
        <v>1496.2</v>
      </c>
      <c r="J4" s="83">
        <v>1377.5</v>
      </c>
      <c r="K4" s="83">
        <v>1342.3</v>
      </c>
      <c r="L4" s="83">
        <v>1483.1</v>
      </c>
      <c r="M4" s="83">
        <v>1544.2</v>
      </c>
      <c r="N4" s="83">
        <v>1589.3</v>
      </c>
      <c r="O4" s="83">
        <v>1687.2</v>
      </c>
      <c r="P4" s="83">
        <v>1812.4</v>
      </c>
      <c r="Q4" s="83">
        <v>1898.6</v>
      </c>
      <c r="R4" s="83">
        <v>1945.9</v>
      </c>
      <c r="S4" s="83">
        <v>1863.2</v>
      </c>
      <c r="T4" s="83"/>
    </row>
    <row r="5" spans="2:20" ht="15" customHeight="1">
      <c r="B5" s="82"/>
      <c r="C5" s="83"/>
      <c r="D5" s="83"/>
      <c r="E5" s="83"/>
      <c r="F5" s="83"/>
      <c r="G5" s="83"/>
      <c r="H5" s="83"/>
      <c r="I5" s="83"/>
      <c r="J5" s="83"/>
      <c r="K5" s="83"/>
      <c r="L5" s="83"/>
      <c r="M5" s="83"/>
      <c r="N5" s="83"/>
      <c r="O5" s="83"/>
      <c r="P5" s="83"/>
      <c r="Q5" s="83"/>
      <c r="R5" s="83"/>
      <c r="S5" s="83">
        <v>1893.1</v>
      </c>
      <c r="T5" s="83">
        <v>1883.8</v>
      </c>
    </row>
    <row r="6" spans="2:20" ht="15" customHeight="1">
      <c r="B6" s="82" t="s">
        <v>69</v>
      </c>
      <c r="C6" s="83">
        <v>1096.9</v>
      </c>
      <c r="D6" s="83">
        <v>1073.5</v>
      </c>
      <c r="E6" s="83">
        <v>1090.3</v>
      </c>
      <c r="F6" s="83">
        <v>1144.2</v>
      </c>
      <c r="G6" s="83">
        <v>1238.5</v>
      </c>
      <c r="H6" s="83">
        <v>1289.5</v>
      </c>
      <c r="I6" s="83">
        <v>1278.8</v>
      </c>
      <c r="J6" s="83">
        <v>1172.1</v>
      </c>
      <c r="K6" s="83">
        <v>1141.9</v>
      </c>
      <c r="L6" s="83">
        <v>1259.6</v>
      </c>
      <c r="M6" s="83">
        <v>1323.4</v>
      </c>
      <c r="N6" s="83">
        <v>1369.2</v>
      </c>
      <c r="O6" s="83">
        <v>1459.6</v>
      </c>
      <c r="P6" s="83">
        <v>1576.5</v>
      </c>
      <c r="Q6" s="83">
        <v>1657.3</v>
      </c>
      <c r="R6" s="83">
        <v>1703.9</v>
      </c>
      <c r="S6" s="83">
        <v>1639.2</v>
      </c>
      <c r="T6" s="83"/>
    </row>
    <row r="7" spans="2:20" ht="15" customHeight="1">
      <c r="B7" s="82"/>
      <c r="C7" s="83"/>
      <c r="D7" s="83"/>
      <c r="E7" s="83"/>
      <c r="F7" s="83"/>
      <c r="G7" s="83"/>
      <c r="H7" s="83"/>
      <c r="I7" s="83"/>
      <c r="J7" s="83"/>
      <c r="K7" s="83"/>
      <c r="L7" s="83"/>
      <c r="M7" s="83"/>
      <c r="N7" s="83"/>
      <c r="O7" s="83"/>
      <c r="P7" s="83"/>
      <c r="Q7" s="83"/>
      <c r="R7" s="83"/>
      <c r="S7" s="83">
        <v>1664</v>
      </c>
      <c r="T7" s="83">
        <v>1657.4</v>
      </c>
    </row>
    <row r="8" spans="2:20" ht="15" customHeight="1">
      <c r="B8" s="82" t="s">
        <v>70</v>
      </c>
      <c r="C8" s="83">
        <v>170.2</v>
      </c>
      <c r="D8" s="83">
        <v>176.7</v>
      </c>
      <c r="E8" s="83">
        <v>180.9</v>
      </c>
      <c r="F8" s="83">
        <v>188.9</v>
      </c>
      <c r="G8" s="83">
        <v>196.6</v>
      </c>
      <c r="H8" s="83">
        <v>206.1</v>
      </c>
      <c r="I8" s="83">
        <v>217.5</v>
      </c>
      <c r="J8" s="83">
        <v>205.4</v>
      </c>
      <c r="K8" s="83">
        <v>200.4</v>
      </c>
      <c r="L8" s="83">
        <v>223.5</v>
      </c>
      <c r="M8" s="83">
        <v>220.8</v>
      </c>
      <c r="N8" s="83">
        <v>220.1</v>
      </c>
      <c r="O8" s="83">
        <v>227.5</v>
      </c>
      <c r="P8" s="83">
        <v>235.9</v>
      </c>
      <c r="Q8" s="83">
        <v>241.3</v>
      </c>
      <c r="R8" s="83">
        <v>242</v>
      </c>
      <c r="S8" s="83">
        <v>224</v>
      </c>
      <c r="T8" s="83"/>
    </row>
    <row r="9" spans="2:20" ht="15" customHeight="1">
      <c r="B9" s="82"/>
      <c r="C9" s="83"/>
      <c r="D9" s="83"/>
      <c r="E9" s="83"/>
      <c r="F9" s="83"/>
      <c r="G9" s="83"/>
      <c r="H9" s="83"/>
      <c r="I9" s="83"/>
      <c r="J9" s="83"/>
      <c r="K9" s="83"/>
      <c r="L9" s="83"/>
      <c r="M9" s="83"/>
      <c r="N9" s="83"/>
      <c r="O9" s="83"/>
      <c r="P9" s="83"/>
      <c r="Q9" s="83"/>
      <c r="R9" s="83"/>
      <c r="S9" s="83">
        <v>229.1</v>
      </c>
      <c r="T9" s="83">
        <v>226.3</v>
      </c>
    </row>
    <row r="10" spans="2:20" ht="15" customHeight="1">
      <c r="B10" s="82"/>
      <c r="C10" s="83"/>
      <c r="D10" s="83"/>
      <c r="E10" s="83"/>
      <c r="F10" s="83"/>
      <c r="G10" s="83"/>
      <c r="H10" s="83"/>
      <c r="I10" s="83"/>
      <c r="J10" s="83"/>
      <c r="K10" s="83"/>
      <c r="L10" s="83"/>
      <c r="M10" s="83"/>
      <c r="N10" s="83"/>
      <c r="O10" s="83"/>
      <c r="P10" s="83"/>
      <c r="Q10" s="83"/>
      <c r="R10" s="83"/>
      <c r="S10" s="83">
        <v>1129.1</v>
      </c>
      <c r="T10" s="83">
        <v>1163.1</v>
      </c>
    </row>
    <row r="11" spans="2:20" ht="15" customHeight="1">
      <c r="B11" s="82" t="s">
        <v>4</v>
      </c>
      <c r="C11" s="83">
        <v>710.9</v>
      </c>
      <c r="D11" s="83">
        <v>733.1</v>
      </c>
      <c r="E11" s="83">
        <v>751.1</v>
      </c>
      <c r="F11" s="83">
        <v>766.4</v>
      </c>
      <c r="G11" s="83">
        <v>786.1</v>
      </c>
      <c r="H11" s="83">
        <v>801</v>
      </c>
      <c r="I11" s="83">
        <v>804</v>
      </c>
      <c r="J11" s="83">
        <v>813.2</v>
      </c>
      <c r="K11" s="83">
        <v>848.8</v>
      </c>
      <c r="L11" s="83">
        <v>883.3</v>
      </c>
      <c r="M11" s="83">
        <v>915</v>
      </c>
      <c r="N11" s="83">
        <v>956.6</v>
      </c>
      <c r="O11" s="83">
        <v>997</v>
      </c>
      <c r="P11" s="83">
        <v>1022.3</v>
      </c>
      <c r="Q11" s="83">
        <v>1040.5</v>
      </c>
      <c r="R11" s="83">
        <v>1062.3</v>
      </c>
      <c r="S11" s="83">
        <v>1090.3</v>
      </c>
      <c r="T11" s="83"/>
    </row>
    <row r="12" spans="2:20" ht="15" customHeight="1">
      <c r="B12" s="82" t="s">
        <v>5</v>
      </c>
      <c r="C12" s="83">
        <v>447</v>
      </c>
      <c r="D12" s="83">
        <v>413.6</v>
      </c>
      <c r="E12" s="83">
        <v>394.7</v>
      </c>
      <c r="F12" s="83">
        <v>373.1</v>
      </c>
      <c r="G12" s="83">
        <v>369.9</v>
      </c>
      <c r="H12" s="83">
        <v>401.6</v>
      </c>
      <c r="I12" s="83">
        <v>393.2</v>
      </c>
      <c r="J12" s="83">
        <v>348.9</v>
      </c>
      <c r="K12" s="83">
        <v>324</v>
      </c>
      <c r="L12" s="83">
        <v>348</v>
      </c>
      <c r="M12" s="83">
        <v>355.4</v>
      </c>
      <c r="N12" s="83">
        <v>369</v>
      </c>
      <c r="O12" s="83">
        <v>410.5</v>
      </c>
      <c r="P12" s="83">
        <v>452.9</v>
      </c>
      <c r="Q12" s="83">
        <v>471.7</v>
      </c>
      <c r="R12" s="83">
        <v>472.7</v>
      </c>
      <c r="S12" s="83">
        <v>454.2</v>
      </c>
      <c r="T12" s="83">
        <v>427.1</v>
      </c>
    </row>
    <row r="13" spans="2:20" ht="15" customHeight="1">
      <c r="B13" s="82" t="s">
        <v>10</v>
      </c>
      <c r="C13" s="83">
        <v>765.9</v>
      </c>
      <c r="D13" s="83">
        <v>723.1</v>
      </c>
      <c r="E13" s="83">
        <v>668</v>
      </c>
      <c r="F13" s="83">
        <v>634.2</v>
      </c>
      <c r="G13" s="83">
        <v>621.6</v>
      </c>
      <c r="H13" s="83">
        <v>609.4</v>
      </c>
      <c r="I13" s="83">
        <v>598.5</v>
      </c>
      <c r="J13" s="83">
        <v>585.6</v>
      </c>
      <c r="K13" s="83">
        <v>575.2</v>
      </c>
      <c r="L13" s="83">
        <v>583.2</v>
      </c>
      <c r="M13" s="83">
        <v>576.3</v>
      </c>
      <c r="N13" s="83">
        <v>572.6</v>
      </c>
      <c r="O13" s="83">
        <v>564.4</v>
      </c>
      <c r="P13" s="83">
        <v>557.8</v>
      </c>
      <c r="Q13" s="83">
        <v>554.2</v>
      </c>
      <c r="R13" s="83">
        <v>554.4</v>
      </c>
      <c r="S13" s="83">
        <v>552.6</v>
      </c>
      <c r="T13" s="83">
        <v>552.6</v>
      </c>
    </row>
    <row r="14" spans="2:20" ht="84" customHeight="1">
      <c r="B14" s="101" t="s">
        <v>88</v>
      </c>
      <c r="C14" s="102"/>
      <c r="D14" s="102"/>
      <c r="E14" s="102"/>
      <c r="F14" s="102"/>
      <c r="G14" s="102"/>
      <c r="H14" s="102"/>
      <c r="I14" s="102"/>
      <c r="J14" s="102"/>
      <c r="K14" s="102"/>
      <c r="L14" s="102"/>
      <c r="M14" s="102"/>
      <c r="N14" s="102"/>
      <c r="O14" s="102"/>
      <c r="P14" s="102"/>
      <c r="Q14" s="102"/>
      <c r="R14" s="102"/>
      <c r="S14" s="102"/>
      <c r="T14" s="102"/>
    </row>
  </sheetData>
  <sheetProtection/>
  <mergeCells count="2">
    <mergeCell ref="B2:T2"/>
    <mergeCell ref="B14:T1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I7"/>
  <sheetViews>
    <sheetView showGridLines="0" zoomScalePageLayoutView="0" workbookViewId="0" topLeftCell="A1">
      <selection activeCell="B6" sqref="B6"/>
    </sheetView>
  </sheetViews>
  <sheetFormatPr defaultColWidth="11.421875" defaultRowHeight="12.75"/>
  <cols>
    <col min="1" max="1" width="3.00390625" style="0" customWidth="1"/>
    <col min="2" max="2" width="86.28125" style="0" customWidth="1"/>
  </cols>
  <sheetData>
    <row r="2" spans="2:9" ht="12.75">
      <c r="B2" s="97" t="s">
        <v>68</v>
      </c>
      <c r="C2" s="97"/>
      <c r="D2" s="97"/>
      <c r="E2" s="97"/>
      <c r="F2" s="97"/>
      <c r="G2" s="68"/>
      <c r="H2" s="68"/>
      <c r="I2" s="68"/>
    </row>
    <row r="3" spans="2:9" ht="12.75">
      <c r="B3" s="11"/>
      <c r="C3" s="19" t="s">
        <v>32</v>
      </c>
      <c r="D3" s="19" t="s">
        <v>5</v>
      </c>
      <c r="E3" s="19" t="s">
        <v>4</v>
      </c>
      <c r="F3" s="19" t="s">
        <v>36</v>
      </c>
      <c r="G3" s="11"/>
      <c r="H3" s="11"/>
      <c r="I3" s="11"/>
    </row>
    <row r="4" spans="2:9" ht="12.75">
      <c r="B4" s="12" t="s">
        <v>37</v>
      </c>
      <c r="C4" s="17">
        <v>23.51</v>
      </c>
      <c r="D4" s="17">
        <v>27.61</v>
      </c>
      <c r="E4" s="17">
        <v>5.11</v>
      </c>
      <c r="F4" s="17">
        <v>19.1</v>
      </c>
      <c r="G4" s="11"/>
      <c r="H4" s="11"/>
      <c r="I4" s="11"/>
    </row>
    <row r="5" spans="2:9" ht="12.75">
      <c r="B5" s="12" t="s">
        <v>38</v>
      </c>
      <c r="C5" s="17">
        <v>23.55</v>
      </c>
      <c r="D5" s="17">
        <v>26.02</v>
      </c>
      <c r="E5" s="17">
        <v>7.93</v>
      </c>
      <c r="F5" s="17">
        <v>19.4</v>
      </c>
      <c r="G5" s="11"/>
      <c r="H5" s="11"/>
      <c r="I5" s="11"/>
    </row>
    <row r="6" spans="2:9" ht="12.75">
      <c r="B6" s="12" t="s">
        <v>84</v>
      </c>
      <c r="C6" s="17">
        <v>46.07</v>
      </c>
      <c r="D6" s="17">
        <v>24.66</v>
      </c>
      <c r="E6" s="17">
        <v>75.28999999999999</v>
      </c>
      <c r="F6" s="17">
        <v>52.7</v>
      </c>
      <c r="G6" s="11"/>
      <c r="H6" s="11"/>
      <c r="I6" s="11"/>
    </row>
    <row r="7" spans="2:9" ht="120" customHeight="1">
      <c r="B7" s="101" t="s">
        <v>59</v>
      </c>
      <c r="C7" s="102"/>
      <c r="D7" s="102"/>
      <c r="E7" s="102"/>
      <c r="F7" s="102"/>
      <c r="G7" s="11"/>
      <c r="H7" s="11"/>
      <c r="I7" s="11"/>
    </row>
  </sheetData>
  <sheetProtection/>
  <mergeCells count="2">
    <mergeCell ref="B7:F7"/>
    <mergeCell ref="B2:F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H10"/>
  <sheetViews>
    <sheetView showGridLines="0" zoomScalePageLayoutView="0" workbookViewId="0" topLeftCell="A1">
      <selection activeCell="B13" sqref="B13"/>
    </sheetView>
  </sheetViews>
  <sheetFormatPr defaultColWidth="11.421875" defaultRowHeight="12.75"/>
  <cols>
    <col min="1" max="1" width="3.140625" style="0" customWidth="1"/>
    <col min="2" max="2" width="9.140625" style="0" customWidth="1"/>
    <col min="3" max="8" width="14.7109375" style="0" customWidth="1"/>
  </cols>
  <sheetData>
    <row r="2" spans="2:8" ht="15" customHeight="1">
      <c r="B2" s="97" t="s">
        <v>62</v>
      </c>
      <c r="C2" s="97"/>
      <c r="D2" s="97"/>
      <c r="E2" s="97"/>
      <c r="F2" s="97"/>
      <c r="G2" s="97"/>
      <c r="H2" s="97"/>
    </row>
    <row r="3" spans="2:8" ht="15" customHeight="1">
      <c r="B3" s="104"/>
      <c r="C3" s="103" t="s">
        <v>30</v>
      </c>
      <c r="D3" s="103"/>
      <c r="E3" s="103"/>
      <c r="F3" s="103" t="s">
        <v>31</v>
      </c>
      <c r="G3" s="103"/>
      <c r="H3" s="103"/>
    </row>
    <row r="4" spans="2:8" ht="30" customHeight="1">
      <c r="B4" s="105"/>
      <c r="C4" s="70" t="s">
        <v>34</v>
      </c>
      <c r="D4" s="70" t="s">
        <v>35</v>
      </c>
      <c r="E4" s="70" t="s">
        <v>61</v>
      </c>
      <c r="F4" s="70" t="s">
        <v>34</v>
      </c>
      <c r="G4" s="70" t="s">
        <v>35</v>
      </c>
      <c r="H4" s="70" t="s">
        <v>61</v>
      </c>
    </row>
    <row r="5" spans="2:8" ht="15" customHeight="1">
      <c r="B5" s="69" t="s">
        <v>32</v>
      </c>
      <c r="C5" s="71">
        <v>1863200</v>
      </c>
      <c r="D5" s="71">
        <v>1853800</v>
      </c>
      <c r="E5" s="72">
        <v>-0.5</v>
      </c>
      <c r="F5" s="71">
        <v>1893100</v>
      </c>
      <c r="G5" s="71">
        <v>1883800</v>
      </c>
      <c r="H5" s="72">
        <v>-0.5</v>
      </c>
    </row>
    <row r="6" spans="2:8" ht="15" customHeight="1">
      <c r="B6" s="69" t="s">
        <v>4</v>
      </c>
      <c r="C6" s="71">
        <v>1090300</v>
      </c>
      <c r="D6" s="71">
        <v>1129300</v>
      </c>
      <c r="E6" s="73" t="s">
        <v>39</v>
      </c>
      <c r="F6" s="71">
        <v>1129100</v>
      </c>
      <c r="G6" s="71">
        <v>1163100</v>
      </c>
      <c r="H6" s="73" t="s">
        <v>40</v>
      </c>
    </row>
    <row r="7" spans="2:8" ht="15" customHeight="1">
      <c r="B7" s="69" t="s">
        <v>33</v>
      </c>
      <c r="C7" s="71">
        <v>8800</v>
      </c>
      <c r="D7" s="71">
        <v>8800</v>
      </c>
      <c r="E7" s="73" t="s">
        <v>41</v>
      </c>
      <c r="F7" s="71">
        <v>8800</v>
      </c>
      <c r="G7" s="71">
        <v>8800</v>
      </c>
      <c r="H7" s="72">
        <v>-0.8</v>
      </c>
    </row>
    <row r="8" spans="2:8" s="88" customFormat="1" ht="11.25" customHeight="1">
      <c r="B8" s="106" t="s">
        <v>86</v>
      </c>
      <c r="C8" s="106"/>
      <c r="D8" s="106"/>
      <c r="E8" s="106"/>
      <c r="F8" s="106"/>
      <c r="G8" s="106"/>
      <c r="H8" s="106"/>
    </row>
    <row r="9" spans="2:3" ht="12.75">
      <c r="B9" s="11" t="s">
        <v>85</v>
      </c>
      <c r="C9" s="11"/>
    </row>
    <row r="10" spans="2:3" ht="12.75">
      <c r="B10" s="11" t="s">
        <v>87</v>
      </c>
      <c r="C10" s="11"/>
    </row>
  </sheetData>
  <sheetProtection/>
  <mergeCells count="5">
    <mergeCell ref="B2:H2"/>
    <mergeCell ref="C3:E3"/>
    <mergeCell ref="F3:H3"/>
    <mergeCell ref="B3:B4"/>
    <mergeCell ref="B8:H8"/>
  </mergeCells>
  <printOptions/>
  <pageMargins left="0.7" right="0.7" top="0.75" bottom="0.75" header="0.3" footer="0.3"/>
  <pageSetup horizontalDpi="600" verticalDpi="600" orientation="portrait" paperSize="9" r:id="rId1"/>
  <ignoredErrors>
    <ignoredError sqref="E6:E7 H6" numberStoredAsText="1"/>
  </ignoredErrors>
</worksheet>
</file>

<file path=xl/worksheets/sheet5.xml><?xml version="1.0" encoding="utf-8"?>
<worksheet xmlns="http://schemas.openxmlformats.org/spreadsheetml/2006/main" xmlns:r="http://schemas.openxmlformats.org/officeDocument/2006/relationships">
  <dimension ref="B2:F8"/>
  <sheetViews>
    <sheetView showGridLines="0" zoomScalePageLayoutView="0" workbookViewId="0" topLeftCell="A1">
      <selection activeCell="I27" sqref="I27"/>
    </sheetView>
  </sheetViews>
  <sheetFormatPr defaultColWidth="11.421875" defaultRowHeight="12.75"/>
  <cols>
    <col min="1" max="1" width="3.28125" style="0" customWidth="1"/>
    <col min="4" max="6" width="18.7109375" style="0" customWidth="1"/>
  </cols>
  <sheetData>
    <row r="2" spans="2:6" ht="38.25" customHeight="1">
      <c r="B2" s="107" t="s">
        <v>63</v>
      </c>
      <c r="C2" s="107"/>
      <c r="D2" s="107"/>
      <c r="E2" s="107"/>
      <c r="F2" s="107"/>
    </row>
    <row r="3" spans="2:6" ht="15" customHeight="1">
      <c r="B3" s="74"/>
      <c r="C3" s="75" t="s">
        <v>46</v>
      </c>
      <c r="D3" s="20" t="s">
        <v>47</v>
      </c>
      <c r="E3" s="20" t="s">
        <v>48</v>
      </c>
      <c r="F3" s="20" t="s">
        <v>49</v>
      </c>
    </row>
    <row r="4" spans="2:6" ht="15" customHeight="1">
      <c r="B4" s="14" t="s">
        <v>5</v>
      </c>
      <c r="C4" s="76">
        <v>82.58</v>
      </c>
      <c r="D4" s="76">
        <v>73.77</v>
      </c>
      <c r="E4" s="76">
        <v>68.48</v>
      </c>
      <c r="F4" s="76">
        <v>64.85</v>
      </c>
    </row>
    <row r="5" spans="2:6" ht="15" customHeight="1">
      <c r="B5" s="14" t="s">
        <v>50</v>
      </c>
      <c r="C5" s="76">
        <v>74.07</v>
      </c>
      <c r="D5" s="76">
        <v>62.62</v>
      </c>
      <c r="E5" s="76">
        <v>56.99</v>
      </c>
      <c r="F5" s="76">
        <v>52.78</v>
      </c>
    </row>
    <row r="6" spans="2:6" ht="15" customHeight="1">
      <c r="B6" s="14" t="s">
        <v>4</v>
      </c>
      <c r="C6" s="76">
        <v>60.36</v>
      </c>
      <c r="D6" s="76">
        <v>53.89</v>
      </c>
      <c r="E6" s="76">
        <v>50.55</v>
      </c>
      <c r="F6" s="76">
        <v>48.13</v>
      </c>
    </row>
    <row r="7" spans="2:6" ht="15" customHeight="1">
      <c r="B7" s="15" t="s">
        <v>36</v>
      </c>
      <c r="C7" s="77">
        <v>74.57</v>
      </c>
      <c r="D7" s="77">
        <v>63.93</v>
      </c>
      <c r="E7" s="77">
        <v>58.52</v>
      </c>
      <c r="F7" s="77">
        <v>54.53</v>
      </c>
    </row>
    <row r="8" spans="2:6" ht="96.75" customHeight="1">
      <c r="B8" s="108" t="s">
        <v>64</v>
      </c>
      <c r="C8" s="109"/>
      <c r="D8" s="109"/>
      <c r="E8" s="109"/>
      <c r="F8" s="109"/>
    </row>
  </sheetData>
  <sheetProtection/>
  <mergeCells count="2">
    <mergeCell ref="B2:F2"/>
    <mergeCell ref="B8:F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J12"/>
  <sheetViews>
    <sheetView showGridLines="0" zoomScalePageLayoutView="0" workbookViewId="0" topLeftCell="A1">
      <selection activeCell="B2" sqref="B2:J2"/>
    </sheetView>
  </sheetViews>
  <sheetFormatPr defaultColWidth="11.421875" defaultRowHeight="12.75"/>
  <cols>
    <col min="1" max="1" width="2.57421875" style="0" customWidth="1"/>
    <col min="2" max="2" width="15.140625" style="0" customWidth="1"/>
    <col min="3" max="10" width="14.28125" style="0" customWidth="1"/>
  </cols>
  <sheetData>
    <row r="2" spans="2:10" ht="24" customHeight="1">
      <c r="B2" s="110" t="s">
        <v>83</v>
      </c>
      <c r="C2" s="100"/>
      <c r="D2" s="100"/>
      <c r="E2" s="100"/>
      <c r="F2" s="100"/>
      <c r="G2" s="100"/>
      <c r="H2" s="100"/>
      <c r="I2" s="100"/>
      <c r="J2" s="100"/>
    </row>
    <row r="3" spans="2:10" ht="12.75">
      <c r="B3" s="11"/>
      <c r="C3" s="11"/>
      <c r="D3" s="11"/>
      <c r="E3" s="11"/>
      <c r="F3" s="11"/>
      <c r="G3" s="11"/>
      <c r="H3" s="11"/>
      <c r="I3" s="11"/>
      <c r="J3" s="13" t="s">
        <v>45</v>
      </c>
    </row>
    <row r="4" spans="2:10" ht="15" customHeight="1">
      <c r="B4" s="113"/>
      <c r="C4" s="19" t="s">
        <v>32</v>
      </c>
      <c r="D4" s="19"/>
      <c r="E4" s="19" t="s">
        <v>5</v>
      </c>
      <c r="F4" s="19"/>
      <c r="G4" s="19" t="s">
        <v>4</v>
      </c>
      <c r="H4" s="19"/>
      <c r="I4" s="19" t="s">
        <v>73</v>
      </c>
      <c r="J4" s="19"/>
    </row>
    <row r="5" spans="2:10" ht="45" customHeight="1">
      <c r="B5" s="113"/>
      <c r="C5" s="84" t="s">
        <v>74</v>
      </c>
      <c r="D5" s="84" t="s">
        <v>75</v>
      </c>
      <c r="E5" s="84" t="s">
        <v>74</v>
      </c>
      <c r="F5" s="84" t="s">
        <v>75</v>
      </c>
      <c r="G5" s="84" t="s">
        <v>74</v>
      </c>
      <c r="H5" s="84" t="s">
        <v>75</v>
      </c>
      <c r="I5" s="84" t="s">
        <v>74</v>
      </c>
      <c r="J5" s="84" t="s">
        <v>75</v>
      </c>
    </row>
    <row r="6" spans="2:10" ht="15" customHeight="1">
      <c r="B6" s="82" t="s">
        <v>76</v>
      </c>
      <c r="C6" s="85">
        <v>7.46</v>
      </c>
      <c r="D6" s="85">
        <v>18.34</v>
      </c>
      <c r="E6" s="85">
        <v>13.5</v>
      </c>
      <c r="F6" s="85">
        <v>24.19</v>
      </c>
      <c r="G6" s="85">
        <v>2.65</v>
      </c>
      <c r="H6" s="85">
        <v>6.47</v>
      </c>
      <c r="I6" s="85">
        <v>6.9</v>
      </c>
      <c r="J6" s="85">
        <v>15.51</v>
      </c>
    </row>
    <row r="7" spans="2:10" ht="15" customHeight="1">
      <c r="B7" s="82" t="s">
        <v>77</v>
      </c>
      <c r="C7" s="85">
        <v>22.53</v>
      </c>
      <c r="D7" s="85">
        <v>30.75</v>
      </c>
      <c r="E7" s="85">
        <v>36.11</v>
      </c>
      <c r="F7" s="85">
        <v>36.51</v>
      </c>
      <c r="G7" s="85">
        <v>9.69</v>
      </c>
      <c r="H7" s="85">
        <v>15.2</v>
      </c>
      <c r="I7" s="85">
        <v>20.3</v>
      </c>
      <c r="J7" s="85">
        <v>26.4</v>
      </c>
    </row>
    <row r="8" spans="2:10" ht="15" customHeight="1">
      <c r="B8" s="82" t="s">
        <v>78</v>
      </c>
      <c r="C8" s="85">
        <v>23.94</v>
      </c>
      <c r="D8" s="85">
        <v>18.95</v>
      </c>
      <c r="E8" s="85">
        <v>25.73</v>
      </c>
      <c r="F8" s="85">
        <v>20.3</v>
      </c>
      <c r="G8" s="85">
        <v>12.37</v>
      </c>
      <c r="H8" s="85">
        <v>13.09</v>
      </c>
      <c r="I8" s="85">
        <v>20.14</v>
      </c>
      <c r="J8" s="85">
        <v>17</v>
      </c>
    </row>
    <row r="9" spans="2:10" ht="15" customHeight="1">
      <c r="B9" s="82" t="s">
        <v>79</v>
      </c>
      <c r="C9" s="85">
        <v>25.69</v>
      </c>
      <c r="D9" s="85">
        <v>11.58</v>
      </c>
      <c r="E9" s="85">
        <v>15.07</v>
      </c>
      <c r="F9" s="85">
        <v>9.4</v>
      </c>
      <c r="G9" s="85">
        <v>20.92</v>
      </c>
      <c r="H9" s="85">
        <v>10.86</v>
      </c>
      <c r="I9" s="85">
        <v>22.44</v>
      </c>
      <c r="J9" s="85">
        <v>10.89</v>
      </c>
    </row>
    <row r="10" spans="2:10" ht="15" customHeight="1">
      <c r="B10" s="82" t="s">
        <v>80</v>
      </c>
      <c r="C10" s="85">
        <v>20.38</v>
      </c>
      <c r="D10" s="85">
        <v>20.38</v>
      </c>
      <c r="E10" s="85">
        <v>9.59</v>
      </c>
      <c r="F10" s="85">
        <v>9.59</v>
      </c>
      <c r="G10" s="85">
        <v>54.37</v>
      </c>
      <c r="H10" s="85">
        <v>54.37</v>
      </c>
      <c r="I10" s="85">
        <v>30.21</v>
      </c>
      <c r="J10" s="85">
        <v>30.21</v>
      </c>
    </row>
    <row r="11" spans="2:10" ht="15" customHeight="1">
      <c r="B11" s="86" t="s">
        <v>81</v>
      </c>
      <c r="C11" s="87">
        <v>5.76</v>
      </c>
      <c r="D11" s="87">
        <v>4.46</v>
      </c>
      <c r="E11" s="87">
        <v>4.12</v>
      </c>
      <c r="F11" s="87">
        <v>3.36</v>
      </c>
      <c r="G11" s="87">
        <v>7.99</v>
      </c>
      <c r="H11" s="87">
        <v>7.25</v>
      </c>
      <c r="I11" s="87">
        <v>6.25</v>
      </c>
      <c r="J11" s="87">
        <v>5.21</v>
      </c>
    </row>
    <row r="12" spans="2:10" ht="118.5" customHeight="1">
      <c r="B12" s="111" t="s">
        <v>82</v>
      </c>
      <c r="C12" s="112"/>
      <c r="D12" s="112"/>
      <c r="E12" s="112"/>
      <c r="F12" s="112"/>
      <c r="G12" s="112"/>
      <c r="H12" s="112"/>
      <c r="I12" s="112"/>
      <c r="J12" s="112"/>
    </row>
  </sheetData>
  <sheetProtection/>
  <mergeCells count="3">
    <mergeCell ref="B2:J2"/>
    <mergeCell ref="B12:J12"/>
    <mergeCell ref="B4:B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G14"/>
  <sheetViews>
    <sheetView showGridLines="0" zoomScalePageLayoutView="0" workbookViewId="0" topLeftCell="A1">
      <selection activeCell="J14" sqref="J14"/>
    </sheetView>
  </sheetViews>
  <sheetFormatPr defaultColWidth="11.421875" defaultRowHeight="12.75"/>
  <cols>
    <col min="1" max="1" width="3.140625" style="0" customWidth="1"/>
    <col min="2" max="2" width="26.140625" style="0" customWidth="1"/>
    <col min="3" max="3" width="33.7109375" style="0" customWidth="1"/>
  </cols>
  <sheetData>
    <row r="2" spans="2:7" ht="12.75">
      <c r="B2" s="110" t="s">
        <v>72</v>
      </c>
      <c r="C2" s="110"/>
      <c r="D2" s="110"/>
      <c r="E2" s="110"/>
      <c r="F2" s="110"/>
      <c r="G2" s="114"/>
    </row>
    <row r="3" spans="2:7" ht="12.75">
      <c r="B3" s="11"/>
      <c r="C3" s="11"/>
      <c r="D3" s="11"/>
      <c r="E3" s="11"/>
      <c r="F3" s="11"/>
      <c r="G3" s="13" t="s">
        <v>45</v>
      </c>
    </row>
    <row r="4" spans="2:7" ht="12.75">
      <c r="B4" s="96"/>
      <c r="C4" s="115"/>
      <c r="D4" s="20" t="s">
        <v>32</v>
      </c>
      <c r="E4" s="20" t="s">
        <v>5</v>
      </c>
      <c r="F4" s="20" t="s">
        <v>4</v>
      </c>
      <c r="G4" s="7" t="s">
        <v>56</v>
      </c>
    </row>
    <row r="5" spans="2:7" ht="12.75">
      <c r="B5" s="116" t="s">
        <v>51</v>
      </c>
      <c r="C5" s="20">
        <v>1</v>
      </c>
      <c r="D5" s="16">
        <f>D6+D7</f>
        <v>58.06</v>
      </c>
      <c r="E5" s="16">
        <f>E6+E7</f>
        <v>67.59</v>
      </c>
      <c r="F5" s="16">
        <f>F6+F7</f>
        <v>79.28</v>
      </c>
      <c r="G5" s="17">
        <f>G6+G7</f>
        <v>66.5</v>
      </c>
    </row>
    <row r="6" spans="2:7" ht="15" customHeight="1">
      <c r="B6" s="117"/>
      <c r="C6" s="78" t="s">
        <v>52</v>
      </c>
      <c r="D6" s="79">
        <v>20.38</v>
      </c>
      <c r="E6" s="79">
        <v>9.59</v>
      </c>
      <c r="F6" s="79">
        <v>54.37</v>
      </c>
      <c r="G6" s="80">
        <v>30.21</v>
      </c>
    </row>
    <row r="7" spans="2:7" ht="15" customHeight="1">
      <c r="B7" s="117"/>
      <c r="C7" s="78" t="s">
        <v>53</v>
      </c>
      <c r="D7" s="16">
        <v>37.68</v>
      </c>
      <c r="E7" s="16">
        <v>58</v>
      </c>
      <c r="F7" s="16">
        <v>24.91</v>
      </c>
      <c r="G7" s="16">
        <v>36.29</v>
      </c>
    </row>
    <row r="8" spans="2:7" ht="15" customHeight="1">
      <c r="B8" s="117"/>
      <c r="C8" s="20">
        <v>2</v>
      </c>
      <c r="D8" s="16">
        <f>D9+D10+D11</f>
        <v>31.65</v>
      </c>
      <c r="E8" s="16">
        <f>E9+E10+E11</f>
        <v>26.03</v>
      </c>
      <c r="F8" s="16">
        <f>F9+F10+F11</f>
        <v>17.48</v>
      </c>
      <c r="G8" s="17">
        <f>G9+G10+G11</f>
        <v>26.120000000000005</v>
      </c>
    </row>
    <row r="9" spans="2:7" ht="15" customHeight="1">
      <c r="B9" s="117"/>
      <c r="C9" s="78" t="s">
        <v>67</v>
      </c>
      <c r="D9" s="16">
        <v>14.03</v>
      </c>
      <c r="E9" s="16">
        <v>11.07</v>
      </c>
      <c r="F9" s="16">
        <v>10.8</v>
      </c>
      <c r="G9" s="16">
        <v>12.55</v>
      </c>
    </row>
    <row r="10" spans="2:7" ht="15" customHeight="1">
      <c r="B10" s="117"/>
      <c r="C10" s="78" t="s">
        <v>65</v>
      </c>
      <c r="D10" s="16">
        <v>6.23</v>
      </c>
      <c r="E10" s="16">
        <v>5.46</v>
      </c>
      <c r="F10" s="16">
        <v>2.74</v>
      </c>
      <c r="G10" s="16">
        <v>4.94</v>
      </c>
    </row>
    <row r="11" spans="2:7" ht="15" customHeight="1">
      <c r="B11" s="117"/>
      <c r="C11" s="78" t="s">
        <v>66</v>
      </c>
      <c r="D11" s="16">
        <v>11.39</v>
      </c>
      <c r="E11" s="16">
        <v>9.5</v>
      </c>
      <c r="F11" s="16">
        <v>3.94</v>
      </c>
      <c r="G11" s="16">
        <v>8.63</v>
      </c>
    </row>
    <row r="12" spans="2:7" ht="12.75">
      <c r="B12" s="117"/>
      <c r="C12" s="20" t="s">
        <v>54</v>
      </c>
      <c r="D12" s="16">
        <f>8.99+1.22+0.08</f>
        <v>10.290000000000001</v>
      </c>
      <c r="E12" s="16">
        <f>5.64+0.71+0.03</f>
        <v>6.38</v>
      </c>
      <c r="F12" s="16">
        <f>2.99+0.25+0.01</f>
        <v>3.25</v>
      </c>
      <c r="G12" s="17">
        <f>6.51+0.82+0.05</f>
        <v>7.38</v>
      </c>
    </row>
    <row r="13" spans="2:7" ht="12.75">
      <c r="B13" s="118"/>
      <c r="C13" s="20" t="s">
        <v>55</v>
      </c>
      <c r="D13" s="18">
        <f>D5+D8+D12</f>
        <v>100.00000000000001</v>
      </c>
      <c r="E13" s="18">
        <f>E5+E8+E12</f>
        <v>100</v>
      </c>
      <c r="F13" s="18">
        <f>F5+F8+F12</f>
        <v>100.01</v>
      </c>
      <c r="G13" s="18">
        <f>G5+G8+G12</f>
        <v>100</v>
      </c>
    </row>
    <row r="14" spans="2:7" ht="156.75" customHeight="1">
      <c r="B14" s="119" t="s">
        <v>60</v>
      </c>
      <c r="C14" s="119"/>
      <c r="D14" s="119"/>
      <c r="E14" s="119"/>
      <c r="F14" s="119"/>
      <c r="G14" s="119"/>
    </row>
  </sheetData>
  <sheetProtection/>
  <mergeCells count="4">
    <mergeCell ref="B2:G2"/>
    <mergeCell ref="B4:C4"/>
    <mergeCell ref="B5:B13"/>
    <mergeCell ref="B14:G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BOULANGER, Sabine (DREES/DIRECTION)</cp:lastModifiedBy>
  <cp:lastPrinted>2014-05-14T07:13:12Z</cp:lastPrinted>
  <dcterms:created xsi:type="dcterms:W3CDTF">2007-12-11T08:30:17Z</dcterms:created>
  <dcterms:modified xsi:type="dcterms:W3CDTF">2019-03-06T10:13:17Z</dcterms:modified>
  <cp:category/>
  <cp:version/>
  <cp:contentType/>
  <cp:contentStatus/>
</cp:coreProperties>
</file>