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20790" windowHeight="12585" activeTab="0"/>
  </bookViews>
  <sheets>
    <sheet name="Tableau 1" sheetId="1" r:id="rId1"/>
    <sheet name="Graphique 1" sheetId="2" r:id="rId2"/>
    <sheet name="Graphique de UNE"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<sst xmlns="http://schemas.openxmlformats.org/spreadsheetml/2006/main" count="78" uniqueCount="64">
  <si>
    <t>Allocations du minimum vieillesse</t>
  </si>
  <si>
    <t>Majoration pour enfant portant sur le droit dérivé</t>
  </si>
  <si>
    <t>Pension de réversion</t>
  </si>
  <si>
    <t>Majoration accordée aux parents d’au moins trois enfants</t>
  </si>
  <si>
    <t>Départ anticipé pour motifs familiaux</t>
  </si>
  <si>
    <t>Départ anticipé au titre de la catégorie</t>
  </si>
  <si>
    <t>Départ anticipé au titre d’un autre motif (handicap, incapacité permanente, pénibilité, amiante)</t>
  </si>
  <si>
    <t>Points gratuits au titre des périodes assimilées</t>
  </si>
  <si>
    <t>Départ anticipé au titre des dispositifs « carrière longue »</t>
  </si>
  <si>
    <t>Liquidation au taux plein pour invalidité ou inaptitude</t>
  </si>
  <si>
    <t>Femmes</t>
  </si>
  <si>
    <t>Hommes</t>
  </si>
  <si>
    <t>Liquidation au taux plein pour invalidité ou inaptitude (sens large)</t>
  </si>
  <si>
    <t>Départ anticipé au titre des dispositifs « carrière longue » (sens large)</t>
  </si>
  <si>
    <t>Effets sur le taux de liquidation des trimestres non cotisés directement (sens large)</t>
  </si>
  <si>
    <t>Masse de prestations hors solidarité explicite</t>
  </si>
  <si>
    <t>Ensemble</t>
  </si>
  <si>
    <t>Ensemble des pensions de retraite</t>
  </si>
  <si>
    <t>Total des pensions de droit propre</t>
  </si>
  <si>
    <t>Effectifs (en % 
de l'ensemble
des retraités)</t>
  </si>
  <si>
    <t>Effectifs
(en millions)</t>
  </si>
  <si>
    <t>En milliards
d’euros
de 2016</t>
  </si>
  <si>
    <t>Dont mères
de trois enfants
ou plus</t>
  </si>
  <si>
    <t>Dont pères
de trois enfants
ou plus</t>
  </si>
  <si>
    <t>Premier quartile
 (moins de 680 €
de pension)</t>
  </si>
  <si>
    <t>Deuxième quartile
(de 680 € à 1240 €
de pension)</t>
  </si>
  <si>
    <t>Troisième quartile
(de 1240 € à 1900 €
de pension)</t>
  </si>
  <si>
    <t>Dernier quartile
(plus de 1900 €
de pension)</t>
  </si>
  <si>
    <t>Deuxième quartile
 (de 680 € à 1240 €
de pension)</t>
  </si>
  <si>
    <t>Troisième quartile
 (de 1240 € à 1900 €
de pension)</t>
  </si>
  <si>
    <t>Tableau 1. Répartition des masses financières des pensions de retraite et des effectifs de retraités fin 2016</t>
  </si>
  <si>
    <t>1. Effet sur le coefficient de proratisation uniquement.
Notes • Les effectifs renseignés sur la ligne « Dispositifs de solidarité au sens strict » correspondent au nombre de retraités bénéficiant d’au moins un dispositif. La masse de pension correspond au montant annualisé (multiplication par 12) des pensions versées en décembre 2016. L’ordre de neutralisation des différents dispositifs a un effet sur les montants estimés. En particulier, pour les trimestres non cotisés directement, cela majore les effets des dispositifs neutralisés en premier et minore ceux neutralisés en dernier (encadré 2).
Lecture • En 2016, les masses versées au titre des minimums de pension représentent 8,5 milliards d’euros, soit 3,2 % des masses de pension de droit propre. 6,3 millions de retraités sont concernés par ce dispositif, soit 39 % des retraités de droit direct.
Champ • Retraités vivants au 31 décembre 2016 percevant une pension sous forme de rente ou bénéficiant de l’ASPA.
Source • DREES, EIR 2016.</t>
  </si>
  <si>
    <t>Dispositifs de solidarité « au sens large »</t>
  </si>
  <si>
    <t>Autres dispositifs de solidarité</t>
  </si>
  <si>
    <t>Effets sur le taux de liquidation des trimestres non cotisés directement :</t>
  </si>
  <si>
    <t>Majorations de durée au titre des enfants</t>
  </si>
  <si>
    <t>Autres majorations de durée</t>
  </si>
  <si>
    <t>Trimestres accordés au titre de l’AVPF</t>
  </si>
  <si>
    <t>Trimestres assimilés</t>
  </si>
  <si>
    <t>Dispositifs de solidarité au « sens strict »</t>
  </si>
  <si>
    <t>Départ anticipé (hors carrière longue)</t>
  </si>
  <si>
    <t>Départ anticipé au titre de la catégorie (régimes spéciaux, catégories actives...)</t>
  </si>
  <si>
    <t>Minimums de pension</t>
  </si>
  <si>
    <t>Compensation des périodes de non-emploi :</t>
  </si>
  <si>
    <t>Majoration pour tierce personne et personnes à charge</t>
  </si>
  <si>
    <r>
      <t>Majorations de durée d’assurance au titre des enfants</t>
    </r>
    <r>
      <rPr>
        <vertAlign val="superscript"/>
        <sz val="8"/>
        <color indexed="8"/>
        <rFont val="Arial"/>
        <family val="2"/>
      </rPr>
      <t>1</t>
    </r>
  </si>
  <si>
    <r>
      <t>Autres majorations de durée (notamment régimes spéciaux et de la fonction publique)</t>
    </r>
    <r>
      <rPr>
        <vertAlign val="superscript"/>
        <sz val="8"/>
        <color indexed="8"/>
        <rFont val="Arial"/>
        <family val="2"/>
      </rPr>
      <t>1</t>
    </r>
  </si>
  <si>
    <r>
      <t>Trimestres accordés au titre de l’AVPF</t>
    </r>
    <r>
      <rPr>
        <vertAlign val="superscript"/>
        <sz val="8"/>
        <color indexed="8"/>
        <rFont val="Arial"/>
        <family val="2"/>
      </rPr>
      <t>1</t>
    </r>
  </si>
  <si>
    <r>
      <t>Trimestres assimilés (chômage, maladie, maternité, invalidité, service militaire...)</t>
    </r>
    <r>
      <rPr>
        <vertAlign val="superscript"/>
        <sz val="8"/>
        <color indexed="8"/>
        <rFont val="Arial"/>
        <family val="2"/>
      </rPr>
      <t>1</t>
    </r>
  </si>
  <si>
    <t>En % de la masse
de prestations
de droit propre
en 2016</t>
  </si>
  <si>
    <t>Graphique 1. Part de la masse des prestations de droit propre versées en 2016 au titre des dispositifs de solidarité, selon le sexe et le quartile de pension tous régimes de retraite</t>
  </si>
  <si>
    <t>Lecture • En 2016, 10,5 % des masses financières de pension de droit direct versées aux mères de trois enfants ou plus le sont au titre des minimums de pension.
Champ • Retraités vivants au 31 décembre 2016 percevant une pension sous forme de rente ou bénéficiant du minimum vieillesse.
Source • DREES, EIR 2016.</t>
  </si>
  <si>
    <t>Majoration de durée d’assurance au titre des enfants</t>
  </si>
  <si>
    <t>Compensations des périodes de non-emploi</t>
  </si>
  <si>
    <t>Départ anticipé pour motifs familiaux ou autres motifs</t>
  </si>
  <si>
    <t>Autres majorations de durée (notamment régimes spéciaux et de la fonction publique)</t>
  </si>
  <si>
    <t>Dont mères de trois
 enfants ou plus</t>
  </si>
  <si>
    <t>Dont pères de trois
 enfants ou plus</t>
  </si>
  <si>
    <t>Autres majorations de durée
(notamment régimes spéciaux et de la fonction publique)</t>
  </si>
  <si>
    <t>Compensation des périodes de non-emploi</t>
  </si>
  <si>
    <t>Graphique de UNE. Part  de la masse des prestations de droit propre versées en 2016 au titre des dispositifs de solidarité, selon le quartile de pension tous régimes de retraite</t>
  </si>
  <si>
    <t>Majoration accordée aux parents d'au moins trois enfants</t>
  </si>
  <si>
    <t>Lecture • En 2016, 23,2 % des masses financières de pension de droit direct versées aux assurés dont la pension est inférieure à 680 € le sont au titre des minimums de pension.
Champ • Retraités vivants au 31 décembre 2016 percevant une pension sous forme de rente ou bénéficiant du minimum vieillesse.
Source • EIR 2016, DREES.</t>
  </si>
  <si>
    <t xml:space="preserve">Majorations de durée d’assurance et compensations des périodes de non-emploi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</si>
</sst>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5">
    <font>
      <sz val="11"/>
      <color theme="1"/>
      <name val="Calibri"/>
      <family val="2"/>
    </font>
    <font>
      <sz val="11"/>
      <color indexed="8"/>
      <name val="Calibri"/>
      <family val="2"/>
    </font>
    <font>
      <sz val="8"/>
      <color indexed="8"/>
      <name val="Arial"/>
      <family val="2"/>
    </font>
    <font>
      <b/>
      <sz val="8"/>
      <name val="Arial"/>
      <family val="2"/>
    </font>
    <font>
      <sz val="8"/>
      <name val="Arial"/>
      <family val="2"/>
    </font>
    <font>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i/>
      <sz val="8"/>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rgb="FF000000"/>
      <name val="Arial"/>
      <family val="2"/>
    </font>
    <font>
      <b/>
      <sz val="8"/>
      <color rgb="FF000000"/>
      <name val="Arial"/>
      <family val="2"/>
    </font>
    <font>
      <b/>
      <i/>
      <sz val="8"/>
      <color rgb="FFFFFF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right style="hair"/>
      <top style="hair"/>
      <bottom style="hair"/>
    </border>
    <border>
      <left/>
      <right/>
      <top style="hair"/>
      <bottom style="hair"/>
    </border>
    <border>
      <left/>
      <right/>
      <top/>
      <bottom style="hair"/>
    </border>
    <border>
      <left style="hair"/>
      <right style="hair"/>
      <top style="hair"/>
      <bottom style="hair"/>
    </border>
    <border>
      <left style="hair"/>
      <right style="hair"/>
      <top/>
      <bottom style="hair"/>
    </border>
    <border>
      <left style="hair"/>
      <right style="hair"/>
      <top/>
      <bottom/>
    </border>
    <border>
      <left/>
      <right style="hair"/>
      <top/>
      <bottom/>
    </border>
    <border>
      <left/>
      <right style="hair"/>
      <top style="hair"/>
      <bottom/>
    </border>
    <border>
      <left/>
      <right/>
      <top style="hair"/>
      <bottom/>
    </border>
    <border>
      <left style="hair"/>
      <right style="hair"/>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74">
    <xf numFmtId="0" fontId="0" fillId="0" borderId="0" xfId="0" applyFont="1" applyAlignment="1">
      <alignment/>
    </xf>
    <xf numFmtId="0" fontId="40" fillId="0" borderId="0" xfId="0" applyFont="1" applyAlignment="1">
      <alignment/>
    </xf>
    <xf numFmtId="164" fontId="40" fillId="0" borderId="10" xfId="50" applyNumberFormat="1" applyFont="1" applyBorder="1" applyAlignment="1">
      <alignment horizontal="center" vertical="center" wrapText="1"/>
    </xf>
    <xf numFmtId="164" fontId="40" fillId="0" borderId="11" xfId="50" applyNumberFormat="1" applyFont="1" applyBorder="1" applyAlignment="1">
      <alignment horizontal="center" vertical="center" wrapText="1"/>
    </xf>
    <xf numFmtId="164" fontId="40" fillId="0" borderId="12" xfId="50" applyNumberFormat="1" applyFont="1" applyBorder="1" applyAlignment="1">
      <alignment horizontal="center" vertical="center" wrapText="1"/>
    </xf>
    <xf numFmtId="164" fontId="40" fillId="0" borderId="13" xfId="50" applyNumberFormat="1" applyFont="1" applyBorder="1" applyAlignment="1">
      <alignment horizontal="center" vertical="center" wrapText="1"/>
    </xf>
    <xf numFmtId="164" fontId="40" fillId="0" borderId="14" xfId="50" applyNumberFormat="1" applyFont="1" applyBorder="1" applyAlignment="1">
      <alignment horizontal="center" vertical="center" wrapText="1"/>
    </xf>
    <xf numFmtId="164" fontId="40" fillId="0" borderId="15" xfId="50" applyNumberFormat="1" applyFont="1" applyBorder="1" applyAlignment="1">
      <alignment horizontal="center" vertical="center" wrapText="1"/>
    </xf>
    <xf numFmtId="164" fontId="40" fillId="0" borderId="0" xfId="50" applyNumberFormat="1" applyFont="1" applyBorder="1" applyAlignment="1">
      <alignment horizontal="center" vertical="center" wrapText="1"/>
    </xf>
    <xf numFmtId="164" fontId="40" fillId="0" borderId="16" xfId="50" applyNumberFormat="1" applyFont="1" applyBorder="1" applyAlignment="1">
      <alignment horizontal="center" vertical="center" wrapText="1"/>
    </xf>
    <xf numFmtId="164" fontId="40" fillId="0" borderId="17" xfId="50" applyNumberFormat="1"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3" fillId="0" borderId="14" xfId="0" applyFont="1" applyFill="1" applyBorder="1" applyAlignment="1">
      <alignment horizontal="center" vertical="center" wrapText="1"/>
    </xf>
    <xf numFmtId="0" fontId="41" fillId="0" borderId="14" xfId="0" applyFont="1" applyFill="1" applyBorder="1" applyAlignment="1">
      <alignment horizontal="justify" vertical="center" wrapText="1"/>
    </xf>
    <xf numFmtId="0" fontId="40" fillId="0" borderId="16" xfId="0" applyFont="1" applyFill="1" applyBorder="1" applyAlignment="1">
      <alignment horizontal="left" vertical="center" wrapText="1" indent="1"/>
    </xf>
    <xf numFmtId="165" fontId="42" fillId="0" borderId="16" xfId="0" applyNumberFormat="1" applyFont="1" applyFill="1" applyBorder="1" applyAlignment="1">
      <alignment horizontal="center" vertical="center" wrapText="1"/>
    </xf>
    <xf numFmtId="165" fontId="43" fillId="0" borderId="16" xfId="0" applyNumberFormat="1" applyFont="1" applyFill="1" applyBorder="1" applyAlignment="1">
      <alignment horizontal="center" vertical="center" wrapText="1"/>
    </xf>
    <xf numFmtId="165" fontId="43" fillId="0" borderId="20" xfId="0" applyNumberFormat="1" applyFont="1" applyFill="1" applyBorder="1" applyAlignment="1">
      <alignment horizontal="center" vertical="center" wrapText="1"/>
    </xf>
    <xf numFmtId="0" fontId="40" fillId="0" borderId="16" xfId="0" applyFont="1" applyFill="1" applyBorder="1" applyAlignment="1">
      <alignment horizontal="left" vertical="center" wrapText="1" indent="3"/>
    </xf>
    <xf numFmtId="0" fontId="40" fillId="0" borderId="16" xfId="0" applyFont="1" applyFill="1" applyBorder="1" applyAlignment="1">
      <alignment horizontal="left" vertical="center" wrapText="1" indent="4"/>
    </xf>
    <xf numFmtId="0" fontId="40" fillId="0" borderId="15" xfId="0" applyFont="1" applyFill="1" applyBorder="1" applyAlignment="1">
      <alignment horizontal="left" vertical="center" wrapText="1" indent="4"/>
    </xf>
    <xf numFmtId="165" fontId="42" fillId="0" borderId="15" xfId="0" applyNumberFormat="1" applyFont="1" applyFill="1" applyBorder="1" applyAlignment="1">
      <alignment horizontal="center" vertical="center" wrapText="1"/>
    </xf>
    <xf numFmtId="165" fontId="43" fillId="0" borderId="14" xfId="0" applyNumberFormat="1" applyFont="1" applyFill="1" applyBorder="1" applyAlignment="1">
      <alignment horizontal="center" vertical="center" wrapText="1"/>
    </xf>
    <xf numFmtId="0" fontId="41" fillId="0" borderId="20" xfId="0" applyFont="1" applyFill="1" applyBorder="1" applyAlignment="1">
      <alignment horizontal="justify" vertical="center" wrapText="1"/>
    </xf>
    <xf numFmtId="165" fontId="43" fillId="0" borderId="18" xfId="0" applyNumberFormat="1" applyFont="1" applyFill="1" applyBorder="1" applyAlignment="1">
      <alignment horizontal="center" vertical="center" wrapText="1"/>
    </xf>
    <xf numFmtId="0" fontId="40" fillId="0" borderId="16" xfId="0" applyFont="1" applyFill="1" applyBorder="1" applyAlignment="1">
      <alignment horizontal="left" vertical="center" wrapText="1"/>
    </xf>
    <xf numFmtId="0" fontId="40" fillId="0" borderId="14" xfId="0" applyFont="1" applyFill="1" applyBorder="1" applyAlignment="1">
      <alignment horizontal="left" vertical="center" wrapText="1"/>
    </xf>
    <xf numFmtId="165" fontId="42" fillId="0" borderId="14" xfId="0" applyNumberFormat="1" applyFont="1" applyFill="1" applyBorder="1" applyAlignment="1">
      <alignment horizontal="center" vertical="center" wrapText="1"/>
    </xf>
    <xf numFmtId="165" fontId="43" fillId="0" borderId="11" xfId="0" applyNumberFormat="1" applyFont="1" applyFill="1" applyBorder="1" applyAlignment="1">
      <alignment horizontal="center" vertical="center" wrapText="1"/>
    </xf>
    <xf numFmtId="0" fontId="44" fillId="0" borderId="13" xfId="0" applyFont="1" applyFill="1" applyBorder="1" applyAlignment="1">
      <alignment vertical="center" wrapText="1"/>
    </xf>
    <xf numFmtId="0" fontId="41" fillId="0" borderId="20" xfId="0" applyFont="1" applyFill="1" applyBorder="1" applyAlignment="1">
      <alignment horizontal="left" vertical="center" wrapText="1"/>
    </xf>
    <xf numFmtId="0" fontId="4" fillId="0" borderId="14" xfId="0" applyFont="1" applyFill="1" applyBorder="1" applyAlignment="1">
      <alignment horizontal="justify" vertical="center" wrapText="1"/>
    </xf>
    <xf numFmtId="165" fontId="42" fillId="0" borderId="10" xfId="0" applyNumberFormat="1" applyFont="1" applyFill="1" applyBorder="1" applyAlignment="1">
      <alignment horizontal="center"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0" xfId="0" applyFont="1" applyBorder="1" applyAlignment="1">
      <alignment horizontal="justify" vertical="center" wrapText="1"/>
    </xf>
    <xf numFmtId="0" fontId="41" fillId="0" borderId="14" xfId="0" applyFont="1" applyBorder="1" applyAlignment="1">
      <alignment horizontal="center" vertical="center" wrapText="1"/>
    </xf>
    <xf numFmtId="0" fontId="41" fillId="0" borderId="0" xfId="0" applyFont="1" applyAlignment="1">
      <alignment horizontal="left" vertical="top"/>
    </xf>
    <xf numFmtId="1" fontId="43" fillId="0" borderId="18" xfId="0" applyNumberFormat="1"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0" fillId="0" borderId="15" xfId="0" applyFont="1" applyFill="1" applyBorder="1" applyAlignment="1">
      <alignment horizontal="left" vertical="center" wrapText="1" indent="1"/>
    </xf>
    <xf numFmtId="0" fontId="40" fillId="0" borderId="15" xfId="0" applyFont="1" applyFill="1" applyBorder="1" applyAlignment="1">
      <alignment horizontal="left" vertical="center" wrapText="1"/>
    </xf>
    <xf numFmtId="0" fontId="41" fillId="0" borderId="16" xfId="0" applyFont="1" applyFill="1" applyBorder="1" applyAlignment="1">
      <alignment horizontal="left" vertical="center" wrapText="1" indent="1"/>
    </xf>
    <xf numFmtId="165" fontId="42" fillId="0" borderId="10" xfId="0" applyNumberFormat="1" applyFont="1" applyFill="1" applyBorder="1" applyAlignment="1">
      <alignment horizontal="right" vertical="center" wrapText="1" indent="4"/>
    </xf>
    <xf numFmtId="165" fontId="43" fillId="0" borderId="14" xfId="0" applyNumberFormat="1" applyFont="1" applyFill="1" applyBorder="1" applyAlignment="1">
      <alignment horizontal="right" vertical="center" wrapText="1" indent="4"/>
    </xf>
    <xf numFmtId="165" fontId="42" fillId="0" borderId="16" xfId="0" applyNumberFormat="1" applyFont="1" applyFill="1" applyBorder="1" applyAlignment="1">
      <alignment horizontal="right" vertical="center" wrapText="1" indent="4"/>
    </xf>
    <xf numFmtId="165" fontId="42" fillId="0" borderId="14" xfId="0" applyNumberFormat="1" applyFont="1" applyFill="1" applyBorder="1" applyAlignment="1">
      <alignment horizontal="right" vertical="center" wrapText="1" indent="4"/>
    </xf>
    <xf numFmtId="165" fontId="43" fillId="0" borderId="18" xfId="0" applyNumberFormat="1" applyFont="1" applyFill="1" applyBorder="1" applyAlignment="1">
      <alignment horizontal="right" vertical="center" wrapText="1" indent="4"/>
    </xf>
    <xf numFmtId="165" fontId="43" fillId="0" borderId="20" xfId="0" applyNumberFormat="1" applyFont="1" applyFill="1" applyBorder="1" applyAlignment="1">
      <alignment horizontal="right" vertical="center" wrapText="1" indent="4"/>
    </xf>
    <xf numFmtId="165" fontId="43" fillId="0" borderId="16" xfId="0" applyNumberFormat="1" applyFont="1" applyFill="1" applyBorder="1" applyAlignment="1">
      <alignment horizontal="right" vertical="center" wrapText="1" indent="4"/>
    </xf>
    <xf numFmtId="165" fontId="42" fillId="0" borderId="15" xfId="0" applyNumberFormat="1" applyFont="1" applyFill="1" applyBorder="1" applyAlignment="1">
      <alignment horizontal="right" vertical="center" wrapText="1" indent="4"/>
    </xf>
    <xf numFmtId="165" fontId="43" fillId="0" borderId="11" xfId="0" applyNumberFormat="1" applyFont="1" applyFill="1" applyBorder="1" applyAlignment="1">
      <alignment horizontal="right" vertical="center" wrapText="1" indent="4"/>
    </xf>
    <xf numFmtId="1" fontId="43" fillId="0" borderId="20" xfId="0" applyNumberFormat="1" applyFont="1" applyFill="1" applyBorder="1" applyAlignment="1">
      <alignment horizontal="right" vertical="center" wrapText="1" indent="4"/>
    </xf>
    <xf numFmtId="1" fontId="43" fillId="0" borderId="16" xfId="0" applyNumberFormat="1" applyFont="1" applyFill="1" applyBorder="1" applyAlignment="1">
      <alignment horizontal="right" vertical="center" wrapText="1" indent="4"/>
    </xf>
    <xf numFmtId="1" fontId="42" fillId="0" borderId="16" xfId="0" applyNumberFormat="1" applyFont="1" applyFill="1" applyBorder="1" applyAlignment="1">
      <alignment horizontal="right" vertical="center" wrapText="1" indent="4"/>
    </xf>
    <xf numFmtId="1" fontId="42" fillId="0" borderId="15" xfId="0" applyNumberFormat="1" applyFont="1" applyFill="1" applyBorder="1" applyAlignment="1">
      <alignment horizontal="right" vertical="center" wrapText="1" indent="4"/>
    </xf>
    <xf numFmtId="1" fontId="43" fillId="0" borderId="18" xfId="0" applyNumberFormat="1" applyFont="1" applyFill="1" applyBorder="1" applyAlignment="1">
      <alignment horizontal="right" vertical="center" wrapText="1" indent="4"/>
    </xf>
    <xf numFmtId="1" fontId="43" fillId="0" borderId="11" xfId="0" applyNumberFormat="1" applyFont="1" applyFill="1" applyBorder="1" applyAlignment="1">
      <alignment horizontal="right" vertical="center" wrapText="1" indent="4"/>
    </xf>
    <xf numFmtId="0" fontId="41" fillId="0" borderId="0" xfId="0" applyFont="1" applyAlignment="1">
      <alignment horizontal="left" vertical="top"/>
    </xf>
    <xf numFmtId="0" fontId="2" fillId="0" borderId="19" xfId="0" applyFont="1" applyBorder="1" applyAlignment="1">
      <alignment horizontal="left" wrapText="1"/>
    </xf>
    <xf numFmtId="0" fontId="41" fillId="0" borderId="19" xfId="0" applyFont="1" applyBorder="1" applyAlignment="1">
      <alignment horizontal="left" wrapText="1"/>
    </xf>
    <xf numFmtId="0" fontId="40" fillId="0" borderId="19" xfId="0" applyFont="1" applyBorder="1" applyAlignment="1">
      <alignment horizontal="left" wrapText="1"/>
    </xf>
    <xf numFmtId="0" fontId="40" fillId="0" borderId="19"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TR\EIR%202016\06%20-%20R&#233;sultats\Decomposition%20Pension\Note\Annexe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TR\EIR%202016\06%20-%20R&#233;sultats\Decomposition%20Pension\Note\Annexe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semble"/>
      <sheetName val="RG+MSA sal"/>
      <sheetName val="AGIRC"/>
      <sheetName val="ARRCO"/>
      <sheetName val="SRE_civil"/>
      <sheetName val="Militaire"/>
      <sheetName val="CNRACL"/>
      <sheetName val="Par_reg"/>
      <sheetName val="Groupe_reg"/>
    </sheetNames>
    <sheetDataSet>
      <sheetData sheetId="0">
        <row r="8">
          <cell r="K8">
            <v>0.029719174260740187</v>
          </cell>
        </row>
        <row r="10">
          <cell r="K10">
            <v>0.0049469964664310955</v>
          </cell>
        </row>
        <row r="11">
          <cell r="K11">
            <v>0.030314301655198064</v>
          </cell>
        </row>
        <row r="12">
          <cell r="K12">
            <v>0.003050027896596615</v>
          </cell>
        </row>
        <row r="13">
          <cell r="K13">
            <v>0.03172772921703552</v>
          </cell>
        </row>
        <row r="15">
          <cell r="K15">
            <v>0.006360424028268551</v>
          </cell>
        </row>
        <row r="16">
          <cell r="K16">
            <v>0.017109912590663936</v>
          </cell>
        </row>
        <row r="17">
          <cell r="K17">
            <v>0.008592151757485586</v>
          </cell>
        </row>
        <row r="18">
          <cell r="K18">
            <v>0.008406174446717499</v>
          </cell>
        </row>
        <row r="19">
          <cell r="K19">
            <v>0.022800818300167378</v>
          </cell>
        </row>
        <row r="21">
          <cell r="K21">
            <v>0.005988469406732378</v>
          </cell>
        </row>
        <row r="22">
          <cell r="K22">
            <v>0.022652036451552907</v>
          </cell>
        </row>
        <row r="23">
          <cell r="K23">
            <v>0.009038497303328993</v>
          </cell>
        </row>
        <row r="24">
          <cell r="K24">
            <v>0.0014878184861446904</v>
          </cell>
        </row>
        <row r="25">
          <cell r="K25">
            <v>0.003050027896596615</v>
          </cell>
        </row>
        <row r="26">
          <cell r="K26">
            <v>0.02142458620048354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3"/>
      <sheetName val="Graph4"/>
      <sheetName val="Sexe"/>
      <sheetName val="Quartile"/>
      <sheetName val="Quartile_eqcc"/>
      <sheetName val="nbrenf3"/>
      <sheetName val="nbenf_femmes"/>
      <sheetName val="age_quinq"/>
    </sheetNames>
    <sheetDataSet>
      <sheetData sheetId="2">
        <row r="12">
          <cell r="O12">
            <v>0.006</v>
          </cell>
          <cell r="P12">
            <v>0.007</v>
          </cell>
          <cell r="Q12">
            <v>0.005</v>
          </cell>
          <cell r="R12">
            <v>0.007</v>
          </cell>
          <cell r="S12">
            <v>0.006</v>
          </cell>
          <cell r="T12">
            <v>0.006</v>
          </cell>
        </row>
        <row r="14">
          <cell r="O14">
            <v>0.003</v>
          </cell>
          <cell r="P14">
            <v>0.012</v>
          </cell>
          <cell r="Q14">
            <v>0.006</v>
          </cell>
          <cell r="R14">
            <v>0.003</v>
          </cell>
          <cell r="S14">
            <v>0.005</v>
          </cell>
          <cell r="T14">
            <v>0.013</v>
          </cell>
        </row>
        <row r="15">
          <cell r="O15">
            <v>0.02</v>
          </cell>
          <cell r="P15">
            <v>0</v>
          </cell>
          <cell r="Q15">
            <v>0.053</v>
          </cell>
          <cell r="R15">
            <v>0.025</v>
          </cell>
          <cell r="S15">
            <v>0.003</v>
          </cell>
          <cell r="T15">
            <v>0</v>
          </cell>
        </row>
        <row r="16">
          <cell r="O16">
            <v>0.025</v>
          </cell>
          <cell r="P16">
            <v>0.021</v>
          </cell>
          <cell r="Q16">
            <v>0.047</v>
          </cell>
          <cell r="R16">
            <v>0.054</v>
          </cell>
          <cell r="S16">
            <v>0.021</v>
          </cell>
          <cell r="T16">
            <v>0.01</v>
          </cell>
        </row>
      </sheetData>
      <sheetData sheetId="5">
        <row r="6">
          <cell r="L6">
            <v>0.085</v>
          </cell>
          <cell r="M6">
            <v>0.077</v>
          </cell>
        </row>
        <row r="8">
          <cell r="L8">
            <v>0.029</v>
          </cell>
          <cell r="M8">
            <v>0</v>
          </cell>
        </row>
        <row r="9">
          <cell r="L9">
            <v>0.019</v>
          </cell>
          <cell r="M9">
            <v>0.029</v>
          </cell>
        </row>
        <row r="10">
          <cell r="L10">
            <v>0.002</v>
          </cell>
          <cell r="M10">
            <v>0.003</v>
          </cell>
        </row>
        <row r="11">
          <cell r="L11">
            <v>0.105</v>
          </cell>
          <cell r="M11">
            <v>0.013</v>
          </cell>
        </row>
        <row r="13">
          <cell r="L13">
            <v>0.005</v>
          </cell>
          <cell r="M13">
            <v>0.007</v>
          </cell>
        </row>
        <row r="14">
          <cell r="L14">
            <v>0.085</v>
          </cell>
          <cell r="M14">
            <v>0</v>
          </cell>
        </row>
        <row r="15">
          <cell r="L15">
            <v>0.004</v>
          </cell>
          <cell r="M15">
            <v>0.013</v>
          </cell>
        </row>
        <row r="16">
          <cell r="L16">
            <v>0.056</v>
          </cell>
          <cell r="M16">
            <v>0.001</v>
          </cell>
        </row>
        <row r="17">
          <cell r="L17">
            <v>0.032</v>
          </cell>
          <cell r="M17">
            <v>0.025</v>
          </cell>
        </row>
        <row r="19">
          <cell r="L19">
            <v>0.01</v>
          </cell>
          <cell r="M19">
            <v>0.006</v>
          </cell>
        </row>
        <row r="20">
          <cell r="L20">
            <v>0.007</v>
          </cell>
          <cell r="M20">
            <v>0.022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3"/>
  <sheetViews>
    <sheetView showGridLines="0" tabSelected="1" zoomScalePageLayoutView="0" workbookViewId="0" topLeftCell="A1">
      <selection activeCell="H33" sqref="H33"/>
    </sheetView>
  </sheetViews>
  <sheetFormatPr defaultColWidth="9.140625" defaultRowHeight="15"/>
  <cols>
    <col min="1" max="1" width="2.7109375" style="0" customWidth="1"/>
    <col min="2" max="2" width="72.00390625" style="0" customWidth="1"/>
    <col min="3" max="3" width="13.57421875" style="0" customWidth="1"/>
    <col min="4" max="4" width="18.140625" style="0" customWidth="1"/>
    <col min="5" max="5" width="15.7109375" style="0" customWidth="1"/>
    <col min="6" max="6" width="13.7109375" style="0" customWidth="1"/>
  </cols>
  <sheetData>
    <row r="1" ht="7.5" customHeight="1"/>
    <row r="2" spans="2:5" ht="15">
      <c r="B2" s="69" t="s">
        <v>30</v>
      </c>
      <c r="C2" s="69"/>
      <c r="D2" s="69"/>
      <c r="E2" s="40"/>
    </row>
    <row r="3" spans="2:6" ht="51.75" customHeight="1">
      <c r="B3" s="31"/>
      <c r="C3" s="14" t="s">
        <v>21</v>
      </c>
      <c r="D3" s="14" t="s">
        <v>49</v>
      </c>
      <c r="E3" s="14" t="s">
        <v>20</v>
      </c>
      <c r="F3" s="14" t="s">
        <v>19</v>
      </c>
    </row>
    <row r="4" spans="2:6" ht="15" customHeight="1">
      <c r="B4" s="33" t="s">
        <v>0</v>
      </c>
      <c r="C4" s="45">
        <v>3.2</v>
      </c>
      <c r="D4" s="34"/>
      <c r="E4" s="54">
        <v>0.7</v>
      </c>
      <c r="F4" s="34"/>
    </row>
    <row r="5" spans="2:6" ht="15" customHeight="1">
      <c r="B5" s="15" t="s">
        <v>17</v>
      </c>
      <c r="C5" s="46">
        <v>303.7</v>
      </c>
      <c r="D5" s="24"/>
      <c r="E5" s="55">
        <v>17.1</v>
      </c>
      <c r="F5" s="24"/>
    </row>
    <row r="6" spans="2:6" ht="15" customHeight="1">
      <c r="B6" s="27" t="s">
        <v>44</v>
      </c>
      <c r="C6" s="44">
        <v>0.5</v>
      </c>
      <c r="D6" s="17"/>
      <c r="E6" s="56">
        <v>0.2</v>
      </c>
      <c r="F6" s="17"/>
    </row>
    <row r="7" spans="2:6" ht="15" customHeight="1">
      <c r="B7" s="28" t="s">
        <v>1</v>
      </c>
      <c r="C7" s="47">
        <v>1.2</v>
      </c>
      <c r="D7" s="29"/>
      <c r="E7" s="57">
        <v>2</v>
      </c>
      <c r="F7" s="29"/>
    </row>
    <row r="8" spans="2:6" ht="15" customHeight="1">
      <c r="B8" s="28" t="s">
        <v>2</v>
      </c>
      <c r="C8" s="47">
        <v>33.2</v>
      </c>
      <c r="D8" s="29">
        <v>12.4</v>
      </c>
      <c r="E8" s="57">
        <v>4.4</v>
      </c>
      <c r="F8" s="29"/>
    </row>
    <row r="9" spans="2:6" ht="15" customHeight="1">
      <c r="B9" s="25" t="s">
        <v>18</v>
      </c>
      <c r="C9" s="48">
        <v>268.9</v>
      </c>
      <c r="D9" s="26">
        <v>100</v>
      </c>
      <c r="E9" s="58">
        <v>16.1</v>
      </c>
      <c r="F9" s="41">
        <v>100</v>
      </c>
    </row>
    <row r="10" spans="2:6" ht="15" customHeight="1">
      <c r="B10" s="32" t="s">
        <v>39</v>
      </c>
      <c r="C10" s="42">
        <v>43.8</v>
      </c>
      <c r="D10" s="19">
        <v>16.3</v>
      </c>
      <c r="E10" s="59">
        <v>14.9</v>
      </c>
      <c r="F10" s="63">
        <v>93</v>
      </c>
    </row>
    <row r="11" spans="2:6" ht="15" customHeight="1">
      <c r="B11" s="53" t="s">
        <v>3</v>
      </c>
      <c r="C11" s="43">
        <v>8</v>
      </c>
      <c r="D11" s="18">
        <v>3</v>
      </c>
      <c r="E11" s="60">
        <v>6.4</v>
      </c>
      <c r="F11" s="64">
        <v>40</v>
      </c>
    </row>
    <row r="12" spans="2:6" ht="15" customHeight="1">
      <c r="B12" s="53" t="s">
        <v>40</v>
      </c>
      <c r="C12" s="43">
        <v>10.3</v>
      </c>
      <c r="D12" s="18">
        <v>3.8</v>
      </c>
      <c r="E12" s="60">
        <v>0.5</v>
      </c>
      <c r="F12" s="64">
        <v>3</v>
      </c>
    </row>
    <row r="13" spans="2:6" ht="15" customHeight="1">
      <c r="B13" s="16" t="s">
        <v>41</v>
      </c>
      <c r="C13" s="44">
        <v>8.2</v>
      </c>
      <c r="D13" s="17">
        <v>3</v>
      </c>
      <c r="E13" s="56">
        <v>0.4</v>
      </c>
      <c r="F13" s="65">
        <v>2</v>
      </c>
    </row>
    <row r="14" spans="2:6" ht="15" customHeight="1">
      <c r="B14" s="16" t="s">
        <v>4</v>
      </c>
      <c r="C14" s="21">
        <v>1.3</v>
      </c>
      <c r="D14" s="17">
        <v>0.5</v>
      </c>
      <c r="E14" s="56">
        <v>0.1</v>
      </c>
      <c r="F14" s="65">
        <v>1</v>
      </c>
    </row>
    <row r="15" spans="2:6" ht="15" customHeight="1">
      <c r="B15" s="16" t="s">
        <v>6</v>
      </c>
      <c r="C15" s="44">
        <v>0.8</v>
      </c>
      <c r="D15" s="17">
        <v>0.3</v>
      </c>
      <c r="E15" s="56">
        <v>0.1</v>
      </c>
      <c r="F15" s="65">
        <v>0</v>
      </c>
    </row>
    <row r="16" spans="2:6" ht="15" customHeight="1">
      <c r="B16" s="53" t="s">
        <v>42</v>
      </c>
      <c r="C16" s="43">
        <v>8.5</v>
      </c>
      <c r="D16" s="18">
        <v>3.2</v>
      </c>
      <c r="E16" s="60">
        <v>6.3</v>
      </c>
      <c r="F16" s="64">
        <v>39</v>
      </c>
    </row>
    <row r="17" spans="2:6" ht="15" customHeight="1">
      <c r="B17" s="53" t="s">
        <v>63</v>
      </c>
      <c r="C17" s="43">
        <v>17</v>
      </c>
      <c r="D17" s="18">
        <v>6.3</v>
      </c>
      <c r="E17" s="60">
        <v>14</v>
      </c>
      <c r="F17" s="64">
        <v>87</v>
      </c>
    </row>
    <row r="18" spans="2:6" ht="15" customHeight="1">
      <c r="B18" s="16" t="s">
        <v>45</v>
      </c>
      <c r="C18" s="44">
        <v>4.6</v>
      </c>
      <c r="D18" s="17">
        <v>1.7</v>
      </c>
      <c r="E18" s="56">
        <v>5.4</v>
      </c>
      <c r="F18" s="65">
        <v>34</v>
      </c>
    </row>
    <row r="19" spans="2:6" ht="15" customHeight="1">
      <c r="B19" s="16" t="s">
        <v>46</v>
      </c>
      <c r="C19" s="44">
        <v>2.3</v>
      </c>
      <c r="D19" s="17">
        <v>0.9</v>
      </c>
      <c r="E19" s="56">
        <v>1.4</v>
      </c>
      <c r="F19" s="65">
        <v>8</v>
      </c>
    </row>
    <row r="20" spans="2:6" ht="15" customHeight="1">
      <c r="B20" s="16" t="s">
        <v>43</v>
      </c>
      <c r="C20" s="20"/>
      <c r="D20" s="17"/>
      <c r="E20" s="56"/>
      <c r="F20" s="65"/>
    </row>
    <row r="21" spans="2:6" ht="15" customHeight="1">
      <c r="B21" s="16" t="s">
        <v>47</v>
      </c>
      <c r="C21" s="21">
        <v>2.3</v>
      </c>
      <c r="D21" s="17">
        <v>0.8</v>
      </c>
      <c r="E21" s="56">
        <v>2.3</v>
      </c>
      <c r="F21" s="65">
        <v>14</v>
      </c>
    </row>
    <row r="22" spans="2:6" ht="15" customHeight="1">
      <c r="B22" s="16" t="s">
        <v>48</v>
      </c>
      <c r="C22" s="21">
        <v>6.1</v>
      </c>
      <c r="D22" s="17">
        <v>2.3</v>
      </c>
      <c r="E22" s="56">
        <v>6.6</v>
      </c>
      <c r="F22" s="65">
        <v>41</v>
      </c>
    </row>
    <row r="23" spans="2:6" ht="15" customHeight="1">
      <c r="B23" s="51" t="s">
        <v>7</v>
      </c>
      <c r="C23" s="22">
        <v>1.7</v>
      </c>
      <c r="D23" s="23">
        <v>0.6</v>
      </c>
      <c r="E23" s="61">
        <v>11.3</v>
      </c>
      <c r="F23" s="66">
        <v>70</v>
      </c>
    </row>
    <row r="24" spans="2:6" ht="15" customHeight="1">
      <c r="B24" s="25" t="s">
        <v>33</v>
      </c>
      <c r="C24" s="48">
        <v>17.1</v>
      </c>
      <c r="D24" s="26">
        <v>6.4</v>
      </c>
      <c r="E24" s="58">
        <v>6</v>
      </c>
      <c r="F24" s="67">
        <v>37</v>
      </c>
    </row>
    <row r="25" spans="2:6" ht="15" customHeight="1">
      <c r="B25" s="27" t="s">
        <v>9</v>
      </c>
      <c r="C25" s="44">
        <v>1.6</v>
      </c>
      <c r="D25" s="17">
        <v>0.6</v>
      </c>
      <c r="E25" s="56">
        <v>1.4</v>
      </c>
      <c r="F25" s="65">
        <v>9</v>
      </c>
    </row>
    <row r="26" spans="2:6" ht="15" customHeight="1">
      <c r="B26" s="27" t="s">
        <v>8</v>
      </c>
      <c r="C26" s="44">
        <v>6.1</v>
      </c>
      <c r="D26" s="17">
        <v>2.3</v>
      </c>
      <c r="E26" s="56">
        <v>0.3</v>
      </c>
      <c r="F26" s="65">
        <v>2</v>
      </c>
    </row>
    <row r="27" spans="2:6" ht="15" customHeight="1">
      <c r="B27" s="27" t="s">
        <v>34</v>
      </c>
      <c r="C27" s="16"/>
      <c r="D27" s="17"/>
      <c r="E27" s="56"/>
      <c r="F27" s="65"/>
    </row>
    <row r="28" spans="2:6" ht="15" customHeight="1">
      <c r="B28" s="27" t="s">
        <v>35</v>
      </c>
      <c r="C28" s="44">
        <v>2.4</v>
      </c>
      <c r="D28" s="17">
        <v>0.9</v>
      </c>
      <c r="E28" s="56">
        <v>1.6</v>
      </c>
      <c r="F28" s="65">
        <v>10</v>
      </c>
    </row>
    <row r="29" spans="2:6" ht="15" customHeight="1">
      <c r="B29" s="27" t="s">
        <v>36</v>
      </c>
      <c r="C29" s="44">
        <v>0.4</v>
      </c>
      <c r="D29" s="17">
        <v>0.1</v>
      </c>
      <c r="E29" s="56">
        <v>0.4</v>
      </c>
      <c r="F29" s="65">
        <v>2</v>
      </c>
    </row>
    <row r="30" spans="2:6" ht="15" customHeight="1">
      <c r="B30" s="27" t="s">
        <v>37</v>
      </c>
      <c r="C30" s="44">
        <v>0.8</v>
      </c>
      <c r="D30" s="17">
        <v>0.3</v>
      </c>
      <c r="E30" s="56">
        <v>0.7</v>
      </c>
      <c r="F30" s="65">
        <v>4</v>
      </c>
    </row>
    <row r="31" spans="2:6" ht="15" customHeight="1">
      <c r="B31" s="52" t="s">
        <v>38</v>
      </c>
      <c r="C31" s="49">
        <v>5.8</v>
      </c>
      <c r="D31" s="23">
        <v>2.1</v>
      </c>
      <c r="E31" s="61">
        <v>2.7</v>
      </c>
      <c r="F31" s="66">
        <v>17</v>
      </c>
    </row>
    <row r="32" spans="2:6" ht="15" customHeight="1">
      <c r="B32" s="15" t="s">
        <v>32</v>
      </c>
      <c r="C32" s="50">
        <v>60.9</v>
      </c>
      <c r="D32" s="30">
        <v>22.7</v>
      </c>
      <c r="E32" s="62">
        <v>15.2</v>
      </c>
      <c r="F32" s="68">
        <v>94</v>
      </c>
    </row>
    <row r="33" spans="2:6" ht="96" customHeight="1">
      <c r="B33" s="70" t="s">
        <v>31</v>
      </c>
      <c r="C33" s="70"/>
      <c r="D33" s="71"/>
      <c r="E33" s="71"/>
      <c r="F33" s="71"/>
    </row>
  </sheetData>
  <sheetProtection/>
  <mergeCells count="2">
    <mergeCell ref="B2:D2"/>
    <mergeCell ref="B33:F3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15"/>
  <sheetViews>
    <sheetView showGridLines="0" zoomScalePageLayoutView="0" workbookViewId="0" topLeftCell="A1">
      <selection activeCell="D26" sqref="D26"/>
    </sheetView>
  </sheetViews>
  <sheetFormatPr defaultColWidth="9.140625" defaultRowHeight="15"/>
  <cols>
    <col min="1" max="1" width="2.140625" style="1" customWidth="1"/>
    <col min="2" max="2" width="60.7109375" style="1" customWidth="1"/>
    <col min="3" max="4" width="10.7109375" style="1" customWidth="1"/>
    <col min="5" max="5" width="16.7109375" style="1" customWidth="1"/>
    <col min="6" max="6" width="10.7109375" style="1" customWidth="1"/>
    <col min="7" max="11" width="16.7109375" style="1" customWidth="1"/>
    <col min="12" max="16384" width="9.140625" style="1" customWidth="1"/>
  </cols>
  <sheetData>
    <row r="2" spans="2:11" ht="15.75" customHeight="1">
      <c r="B2" s="69" t="s">
        <v>50</v>
      </c>
      <c r="C2" s="69"/>
      <c r="D2" s="69"/>
      <c r="E2" s="69"/>
      <c r="F2" s="69"/>
      <c r="G2" s="69"/>
      <c r="H2" s="69"/>
      <c r="I2" s="69"/>
      <c r="J2" s="69"/>
      <c r="K2" s="69"/>
    </row>
    <row r="3" spans="2:11" ht="49.5" customHeight="1">
      <c r="B3" s="38"/>
      <c r="C3" s="11" t="s">
        <v>16</v>
      </c>
      <c r="D3" s="11" t="s">
        <v>10</v>
      </c>
      <c r="E3" s="12" t="s">
        <v>22</v>
      </c>
      <c r="F3" s="39" t="s">
        <v>11</v>
      </c>
      <c r="G3" s="12" t="s">
        <v>23</v>
      </c>
      <c r="H3" s="13" t="s">
        <v>24</v>
      </c>
      <c r="I3" s="13" t="s">
        <v>25</v>
      </c>
      <c r="J3" s="13" t="s">
        <v>26</v>
      </c>
      <c r="K3" s="13" t="s">
        <v>27</v>
      </c>
    </row>
    <row r="4" spans="2:11" ht="15" customHeight="1">
      <c r="B4" s="35" t="s">
        <v>3</v>
      </c>
      <c r="C4" s="3">
        <f>'[1]Ensemble'!$K$8</f>
        <v>0.029719174260740187</v>
      </c>
      <c r="D4" s="3">
        <v>0.028</v>
      </c>
      <c r="E4" s="4">
        <f>'[2]nbrenf3'!$L$6</f>
        <v>0.085</v>
      </c>
      <c r="F4" s="6">
        <v>0.031</v>
      </c>
      <c r="G4" s="4">
        <f>'[2]nbrenf3'!$M$6</f>
        <v>0.077</v>
      </c>
      <c r="H4" s="6">
        <v>0.04</v>
      </c>
      <c r="I4" s="6">
        <v>0.034</v>
      </c>
      <c r="J4" s="6">
        <v>0.027</v>
      </c>
      <c r="K4" s="6">
        <v>0.028</v>
      </c>
    </row>
    <row r="5" spans="2:11" ht="15" customHeight="1">
      <c r="B5" s="36" t="s">
        <v>42</v>
      </c>
      <c r="C5" s="3">
        <f>'[1]Ensemble'!$K$13</f>
        <v>0.03172772921703552</v>
      </c>
      <c r="D5" s="2">
        <v>0.062</v>
      </c>
      <c r="E5" s="5">
        <f>'[2]nbrenf3'!$L$11</f>
        <v>0.105</v>
      </c>
      <c r="F5" s="7">
        <v>0.011</v>
      </c>
      <c r="G5" s="5">
        <f>'[2]nbrenf3'!$M$11</f>
        <v>0.013</v>
      </c>
      <c r="H5" s="7">
        <v>0.232</v>
      </c>
      <c r="I5" s="7">
        <v>0.072</v>
      </c>
      <c r="J5" s="7">
        <v>0.017</v>
      </c>
      <c r="K5" s="7">
        <v>0.002</v>
      </c>
    </row>
    <row r="6" spans="2:11" ht="15" customHeight="1">
      <c r="B6" s="37" t="s">
        <v>5</v>
      </c>
      <c r="C6" s="3">
        <f>'[1]Ensemble'!$K$11</f>
        <v>0.030314301655198064</v>
      </c>
      <c r="D6" s="10">
        <v>0.018</v>
      </c>
      <c r="E6" s="8">
        <f>'[2]nbrenf3'!$L$9</f>
        <v>0.019</v>
      </c>
      <c r="F6" s="9">
        <v>0.039</v>
      </c>
      <c r="G6" s="8">
        <f>'[2]nbrenf3'!$M$9</f>
        <v>0.029</v>
      </c>
      <c r="H6" s="9">
        <v>0.004</v>
      </c>
      <c r="I6" s="9">
        <v>0.025</v>
      </c>
      <c r="J6" s="9">
        <v>0.033</v>
      </c>
      <c r="K6" s="9">
        <v>0.033</v>
      </c>
    </row>
    <row r="7" spans="2:11" ht="15" customHeight="1">
      <c r="B7" s="35" t="s">
        <v>54</v>
      </c>
      <c r="C7" s="3">
        <f>'[1]Ensemble'!$K$12+'[1]Ensemble'!$K$10</f>
        <v>0.00799702436302771</v>
      </c>
      <c r="D7" s="3">
        <v>0.015</v>
      </c>
      <c r="E7" s="4">
        <f>'[2]nbrenf3'!$L$8+'[2]nbrenf3'!$L$10</f>
        <v>0.031</v>
      </c>
      <c r="F7" s="6">
        <v>0.003</v>
      </c>
      <c r="G7" s="4">
        <f>'[2]nbrenf3'!$M$8+'[2]nbrenf3'!$M$10</f>
        <v>0.003</v>
      </c>
      <c r="H7" s="6">
        <v>0.005</v>
      </c>
      <c r="I7" s="6">
        <v>0.017</v>
      </c>
      <c r="J7" s="6">
        <v>0.009000000000000001</v>
      </c>
      <c r="K7" s="6">
        <v>0.004</v>
      </c>
    </row>
    <row r="8" spans="2:11" ht="15" customHeight="1">
      <c r="B8" s="37" t="s">
        <v>52</v>
      </c>
      <c r="C8" s="3">
        <f>'[1]Ensemble'!$K$16</f>
        <v>0.017109912590663936</v>
      </c>
      <c r="D8" s="10">
        <v>0.043</v>
      </c>
      <c r="E8" s="8">
        <f>'[2]nbrenf3'!$L$14</f>
        <v>0.085</v>
      </c>
      <c r="F8" s="9">
        <v>0</v>
      </c>
      <c r="G8" s="8">
        <f>'[2]nbrenf3'!$M$14</f>
        <v>0</v>
      </c>
      <c r="H8" s="9">
        <v>0.101</v>
      </c>
      <c r="I8" s="9">
        <v>0.033</v>
      </c>
      <c r="J8" s="9">
        <v>0.011</v>
      </c>
      <c r="K8" s="9">
        <v>0.005</v>
      </c>
    </row>
    <row r="9" spans="2:11" ht="15" customHeight="1">
      <c r="B9" s="35" t="s">
        <v>55</v>
      </c>
      <c r="C9" s="3">
        <f>'[1]Ensemble'!$K$17</f>
        <v>0.008592151757485586</v>
      </c>
      <c r="D9" s="3">
        <f>'[2]Sexe'!$O$14</f>
        <v>0.003</v>
      </c>
      <c r="E9" s="4">
        <f>'[2]nbrenf3'!$L$15</f>
        <v>0.004</v>
      </c>
      <c r="F9" s="6">
        <f>'[2]Sexe'!$P$14</f>
        <v>0.012</v>
      </c>
      <c r="G9" s="4">
        <f>'[2]nbrenf3'!$M$15</f>
        <v>0.013</v>
      </c>
      <c r="H9" s="6">
        <f>'[2]Sexe'!Q14</f>
        <v>0.006</v>
      </c>
      <c r="I9" s="6">
        <f>'[2]Sexe'!R14</f>
        <v>0.003</v>
      </c>
      <c r="J9" s="6">
        <f>'[2]Sexe'!S14</f>
        <v>0.005</v>
      </c>
      <c r="K9" s="6">
        <f>'[2]Sexe'!T14</f>
        <v>0.013</v>
      </c>
    </row>
    <row r="10" spans="2:11" ht="15" customHeight="1">
      <c r="B10" s="35" t="s">
        <v>53</v>
      </c>
      <c r="C10" s="3">
        <f>'[1]Ensemble'!$K$15+'[1]Ensemble'!$K$18+'[1]Ensemble'!$K$19</f>
        <v>0.03756741677515343</v>
      </c>
      <c r="D10" s="3">
        <f>'[2]Sexe'!$O$12+'[2]Sexe'!$O$15+'[2]Sexe'!$O$16</f>
        <v>0.051000000000000004</v>
      </c>
      <c r="E10" s="4">
        <f>'[2]nbrenf3'!$L$17+'[2]nbrenf3'!$L$13+'[2]nbrenf3'!$L$16</f>
        <v>0.093</v>
      </c>
      <c r="F10" s="6">
        <f>'[2]Sexe'!$P$16+'[2]Sexe'!$P$15+'[2]Sexe'!$P$12</f>
        <v>0.028</v>
      </c>
      <c r="G10" s="4">
        <f>'[2]nbrenf3'!$M$13+'[2]nbrenf3'!$M$16+'[2]nbrenf3'!$M$17</f>
        <v>0.033</v>
      </c>
      <c r="H10" s="6">
        <f>'[2]Sexe'!Q$12+'[2]Sexe'!Q$15+'[2]Sexe'!Q$16</f>
        <v>0.105</v>
      </c>
      <c r="I10" s="6">
        <f>'[2]Sexe'!R$12+'[2]Sexe'!R$15+'[2]Sexe'!R$16</f>
        <v>0.086</v>
      </c>
      <c r="J10" s="6">
        <f>'[2]Sexe'!S$12+'[2]Sexe'!S$15+'[2]Sexe'!S$16</f>
        <v>0.030000000000000002</v>
      </c>
      <c r="K10" s="6">
        <f>'[2]Sexe'!T$12+'[2]Sexe'!T$15+'[2]Sexe'!T$16</f>
        <v>0.016</v>
      </c>
    </row>
    <row r="11" spans="2:11" ht="15" customHeight="1">
      <c r="B11" s="37" t="s">
        <v>12</v>
      </c>
      <c r="C11" s="3">
        <f>'[1]Ensemble'!$K$21</f>
        <v>0.005988469406732378</v>
      </c>
      <c r="D11" s="10">
        <v>0.008</v>
      </c>
      <c r="E11" s="8">
        <f>'[2]nbrenf3'!$L$19</f>
        <v>0.01</v>
      </c>
      <c r="F11" s="9">
        <v>0.005</v>
      </c>
      <c r="G11" s="8">
        <f>'[2]nbrenf3'!$M$19</f>
        <v>0.006</v>
      </c>
      <c r="H11" s="9">
        <v>0.036</v>
      </c>
      <c r="I11" s="9">
        <v>0.015</v>
      </c>
      <c r="J11" s="9">
        <v>0.003</v>
      </c>
      <c r="K11" s="9">
        <v>0.001</v>
      </c>
    </row>
    <row r="12" spans="2:11" ht="15" customHeight="1">
      <c r="B12" s="35" t="s">
        <v>13</v>
      </c>
      <c r="C12" s="3">
        <f>'[1]Ensemble'!$K$22</f>
        <v>0.022652036451552907</v>
      </c>
      <c r="D12" s="3">
        <v>0.017</v>
      </c>
      <c r="E12" s="4">
        <f>'[2]nbrenf3'!$L$20</f>
        <v>0.007</v>
      </c>
      <c r="F12" s="6">
        <v>0.026</v>
      </c>
      <c r="G12" s="4">
        <f>'[2]nbrenf3'!$M$20</f>
        <v>0.022</v>
      </c>
      <c r="H12" s="6">
        <v>0.001</v>
      </c>
      <c r="I12" s="6">
        <v>0.012</v>
      </c>
      <c r="J12" s="6">
        <v>0.036</v>
      </c>
      <c r="K12" s="6">
        <v>0.021</v>
      </c>
    </row>
    <row r="13" spans="2:11" ht="15" customHeight="1">
      <c r="B13" s="37" t="s">
        <v>14</v>
      </c>
      <c r="C13" s="3">
        <f>'[1]Ensemble'!$K$23+'[1]Ensemble'!$K$24+'[1]Ensemble'!$K$25+'[1]Ensemble'!$K$26</f>
        <v>0.03500092988655384</v>
      </c>
      <c r="D13" s="10">
        <v>0.046</v>
      </c>
      <c r="E13" s="8">
        <v>0.063</v>
      </c>
      <c r="F13" s="9">
        <v>0.028</v>
      </c>
      <c r="G13" s="8">
        <v>0.029</v>
      </c>
      <c r="H13" s="9">
        <v>0.015</v>
      </c>
      <c r="I13" s="9">
        <v>0.067</v>
      </c>
      <c r="J13" s="9">
        <v>0.039</v>
      </c>
      <c r="K13" s="9">
        <v>0.024</v>
      </c>
    </row>
    <row r="14" spans="2:11" ht="15" customHeight="1">
      <c r="B14" s="35" t="s">
        <v>15</v>
      </c>
      <c r="C14" s="3">
        <f>1-C4-C5-C6-C7-C8-C10-C11-C12-C13</f>
        <v>0.781923005393342</v>
      </c>
      <c r="D14" s="3">
        <v>0.728</v>
      </c>
      <c r="E14" s="4">
        <f>1-E4-E5-E6-E7-E8-E10-E11-E12-E13</f>
        <v>0.502</v>
      </c>
      <c r="F14" s="6">
        <v>0.829</v>
      </c>
      <c r="G14" s="4">
        <f>1-G4-G5-G6-G7-G8-G10-G11-G12-G13</f>
        <v>0.7879999999999999</v>
      </c>
      <c r="H14" s="6">
        <v>0.45999999999999996</v>
      </c>
      <c r="I14" s="6">
        <v>0.659</v>
      </c>
      <c r="J14" s="6">
        <v>0.808</v>
      </c>
      <c r="K14" s="6">
        <v>0.863</v>
      </c>
    </row>
    <row r="15" spans="2:11" ht="39.75" customHeight="1">
      <c r="B15" s="72" t="s">
        <v>51</v>
      </c>
      <c r="C15" s="73"/>
      <c r="D15" s="73"/>
      <c r="E15" s="73"/>
      <c r="F15" s="73"/>
      <c r="G15" s="73"/>
      <c r="H15" s="73"/>
      <c r="I15" s="73"/>
      <c r="J15" s="73"/>
      <c r="K15" s="73"/>
    </row>
  </sheetData>
  <sheetProtection/>
  <mergeCells count="2">
    <mergeCell ref="B15:K15"/>
    <mergeCell ref="B2:K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K14"/>
  <sheetViews>
    <sheetView showGridLines="0" zoomScalePageLayoutView="0" workbookViewId="0" topLeftCell="A1">
      <selection activeCell="M14" sqref="M14"/>
    </sheetView>
  </sheetViews>
  <sheetFormatPr defaultColWidth="9.140625" defaultRowHeight="15"/>
  <cols>
    <col min="1" max="1" width="2.421875" style="1" customWidth="1"/>
    <col min="2" max="2" width="59.140625" style="1" customWidth="1"/>
    <col min="3" max="4" width="10.7109375" style="1" customWidth="1"/>
    <col min="5" max="5" width="15.140625" style="1" customWidth="1"/>
    <col min="6" max="6" width="10.7109375" style="1" customWidth="1"/>
    <col min="7" max="7" width="15.421875" style="1" customWidth="1"/>
    <col min="8" max="11" width="16.7109375" style="1" customWidth="1"/>
    <col min="12" max="16384" width="9.140625" style="1" customWidth="1"/>
  </cols>
  <sheetData>
    <row r="2" spans="2:11" ht="15.75" customHeight="1">
      <c r="B2" s="69" t="s">
        <v>60</v>
      </c>
      <c r="C2" s="69"/>
      <c r="D2" s="69"/>
      <c r="E2" s="69"/>
      <c r="F2" s="69"/>
      <c r="G2" s="69"/>
      <c r="H2" s="69"/>
      <c r="I2" s="69"/>
      <c r="J2" s="69"/>
      <c r="K2" s="69"/>
    </row>
    <row r="3" spans="2:11" ht="49.5" customHeight="1">
      <c r="B3" s="38"/>
      <c r="C3" s="11" t="s">
        <v>16</v>
      </c>
      <c r="D3" s="11" t="s">
        <v>10</v>
      </c>
      <c r="E3" s="12" t="s">
        <v>56</v>
      </c>
      <c r="F3" s="13" t="s">
        <v>11</v>
      </c>
      <c r="G3" s="12" t="s">
        <v>57</v>
      </c>
      <c r="H3" s="13" t="s">
        <v>24</v>
      </c>
      <c r="I3" s="13" t="s">
        <v>28</v>
      </c>
      <c r="J3" s="13" t="s">
        <v>29</v>
      </c>
      <c r="K3" s="13" t="s">
        <v>27</v>
      </c>
    </row>
    <row r="4" spans="2:11" ht="15" customHeight="1">
      <c r="B4" s="35" t="s">
        <v>61</v>
      </c>
      <c r="C4" s="3">
        <v>0.029719174260740187</v>
      </c>
      <c r="D4" s="3">
        <v>0.028</v>
      </c>
      <c r="E4" s="4">
        <v>0.085</v>
      </c>
      <c r="F4" s="6">
        <v>0.031</v>
      </c>
      <c r="G4" s="4">
        <v>0.077</v>
      </c>
      <c r="H4" s="6">
        <v>0.04</v>
      </c>
      <c r="I4" s="6">
        <v>0.034</v>
      </c>
      <c r="J4" s="6">
        <v>0.027</v>
      </c>
      <c r="K4" s="6">
        <v>0.028</v>
      </c>
    </row>
    <row r="5" spans="2:11" ht="15" customHeight="1">
      <c r="B5" s="36" t="s">
        <v>42</v>
      </c>
      <c r="C5" s="3">
        <v>0.03172772921703552</v>
      </c>
      <c r="D5" s="2">
        <v>0.062</v>
      </c>
      <c r="E5" s="5">
        <v>0.105</v>
      </c>
      <c r="F5" s="7">
        <v>0.011</v>
      </c>
      <c r="G5" s="5">
        <v>0.013</v>
      </c>
      <c r="H5" s="7">
        <v>0.232</v>
      </c>
      <c r="I5" s="7">
        <v>0.072</v>
      </c>
      <c r="J5" s="7">
        <v>0.017</v>
      </c>
      <c r="K5" s="7">
        <v>0.002</v>
      </c>
    </row>
    <row r="6" spans="2:11" ht="15" customHeight="1">
      <c r="B6" s="37" t="s">
        <v>5</v>
      </c>
      <c r="C6" s="3">
        <v>0.030314301655198064</v>
      </c>
      <c r="D6" s="10">
        <v>0.018</v>
      </c>
      <c r="E6" s="8">
        <v>0.019</v>
      </c>
      <c r="F6" s="9">
        <v>0.039</v>
      </c>
      <c r="G6" s="8">
        <v>0.029</v>
      </c>
      <c r="H6" s="9">
        <v>0.004</v>
      </c>
      <c r="I6" s="9">
        <v>0.025</v>
      </c>
      <c r="J6" s="9">
        <v>0.033</v>
      </c>
      <c r="K6" s="9">
        <v>0.033</v>
      </c>
    </row>
    <row r="7" spans="2:11" ht="15" customHeight="1">
      <c r="B7" s="35" t="s">
        <v>54</v>
      </c>
      <c r="C7" s="3">
        <v>0.00799702436302771</v>
      </c>
      <c r="D7" s="3">
        <v>0.015</v>
      </c>
      <c r="E7" s="4">
        <v>0.031</v>
      </c>
      <c r="F7" s="6">
        <v>0.003</v>
      </c>
      <c r="G7" s="4">
        <v>0.003</v>
      </c>
      <c r="H7" s="6">
        <v>0.005</v>
      </c>
      <c r="I7" s="6">
        <v>0.017</v>
      </c>
      <c r="J7" s="6">
        <v>0.009000000000000001</v>
      </c>
      <c r="K7" s="6">
        <v>0.004</v>
      </c>
    </row>
    <row r="8" spans="2:11" ht="15" customHeight="1">
      <c r="B8" s="37" t="s">
        <v>52</v>
      </c>
      <c r="C8" s="3">
        <v>0.017109912590663936</v>
      </c>
      <c r="D8" s="10">
        <v>0.043</v>
      </c>
      <c r="E8" s="8">
        <v>0.085</v>
      </c>
      <c r="F8" s="9">
        <v>0</v>
      </c>
      <c r="G8" s="8">
        <v>0</v>
      </c>
      <c r="H8" s="9">
        <v>0.101</v>
      </c>
      <c r="I8" s="9">
        <v>0.033</v>
      </c>
      <c r="J8" s="9">
        <v>0.011</v>
      </c>
      <c r="K8" s="9">
        <v>0.005</v>
      </c>
    </row>
    <row r="9" spans="2:11" ht="30" customHeight="1">
      <c r="B9" s="35" t="s">
        <v>58</v>
      </c>
      <c r="C9" s="3">
        <v>0.008592151757485586</v>
      </c>
      <c r="D9" s="3">
        <v>0.003</v>
      </c>
      <c r="E9" s="4">
        <v>0.004</v>
      </c>
      <c r="F9" s="6">
        <v>0.012</v>
      </c>
      <c r="G9" s="4">
        <v>0.013</v>
      </c>
      <c r="H9" s="6">
        <f>'[2]Sexe'!Q14</f>
        <v>0.006</v>
      </c>
      <c r="I9" s="6">
        <f>'[2]Sexe'!R14</f>
        <v>0.003</v>
      </c>
      <c r="J9" s="6">
        <f>'[2]Sexe'!S14</f>
        <v>0.005</v>
      </c>
      <c r="K9" s="6">
        <f>'[2]Sexe'!T14</f>
        <v>0.013</v>
      </c>
    </row>
    <row r="10" spans="2:11" ht="15" customHeight="1">
      <c r="B10" s="35" t="s">
        <v>59</v>
      </c>
      <c r="C10" s="3">
        <v>0.03756741677515343</v>
      </c>
      <c r="D10" s="3">
        <v>0.051000000000000004</v>
      </c>
      <c r="E10" s="4">
        <v>0.093</v>
      </c>
      <c r="F10" s="6">
        <v>0.028</v>
      </c>
      <c r="G10" s="4">
        <v>0.033</v>
      </c>
      <c r="H10" s="6">
        <f>'[2]Sexe'!Q$12+'[2]Sexe'!Q$15+'[2]Sexe'!Q$16</f>
        <v>0.105</v>
      </c>
      <c r="I10" s="6">
        <f>'[2]Sexe'!R$12+'[2]Sexe'!R$15+'[2]Sexe'!R$16</f>
        <v>0.086</v>
      </c>
      <c r="J10" s="6">
        <f>'[2]Sexe'!S$12+'[2]Sexe'!S$15+'[2]Sexe'!S$16</f>
        <v>0.030000000000000002</v>
      </c>
      <c r="K10" s="6">
        <f>'[2]Sexe'!T$12+'[2]Sexe'!T$15+'[2]Sexe'!T$16</f>
        <v>0.016</v>
      </c>
    </row>
    <row r="11" spans="2:11" ht="15" customHeight="1">
      <c r="B11" s="37" t="s">
        <v>12</v>
      </c>
      <c r="C11" s="3">
        <v>0.005988469406732378</v>
      </c>
      <c r="D11" s="10">
        <v>0.008</v>
      </c>
      <c r="E11" s="8">
        <v>0.01</v>
      </c>
      <c r="F11" s="9">
        <v>0.005</v>
      </c>
      <c r="G11" s="8">
        <v>0.006</v>
      </c>
      <c r="H11" s="9">
        <v>0.036</v>
      </c>
      <c r="I11" s="9">
        <v>0.015</v>
      </c>
      <c r="J11" s="9">
        <v>0.003</v>
      </c>
      <c r="K11" s="9">
        <v>0.001</v>
      </c>
    </row>
    <row r="12" spans="2:11" ht="15" customHeight="1">
      <c r="B12" s="35" t="s">
        <v>13</v>
      </c>
      <c r="C12" s="3">
        <v>0.022652036451552907</v>
      </c>
      <c r="D12" s="3">
        <v>0.017</v>
      </c>
      <c r="E12" s="4">
        <v>0.007</v>
      </c>
      <c r="F12" s="6">
        <v>0.026</v>
      </c>
      <c r="G12" s="4">
        <v>0.022</v>
      </c>
      <c r="H12" s="6">
        <v>0.001</v>
      </c>
      <c r="I12" s="6">
        <v>0.012</v>
      </c>
      <c r="J12" s="6">
        <v>0.036</v>
      </c>
      <c r="K12" s="6">
        <v>0.021</v>
      </c>
    </row>
    <row r="13" spans="2:11" ht="15" customHeight="1">
      <c r="B13" s="37" t="s">
        <v>14</v>
      </c>
      <c r="C13" s="3">
        <v>0.03500092988655384</v>
      </c>
      <c r="D13" s="10">
        <v>0.046</v>
      </c>
      <c r="E13" s="8">
        <v>0.063</v>
      </c>
      <c r="F13" s="9">
        <v>0.028</v>
      </c>
      <c r="G13" s="8">
        <v>0.029</v>
      </c>
      <c r="H13" s="9">
        <v>0.015</v>
      </c>
      <c r="I13" s="9">
        <v>0.067</v>
      </c>
      <c r="J13" s="9">
        <v>0.039</v>
      </c>
      <c r="K13" s="9">
        <v>0.024</v>
      </c>
    </row>
    <row r="14" spans="2:11" ht="39" customHeight="1">
      <c r="B14" s="72" t="s">
        <v>62</v>
      </c>
      <c r="C14" s="72"/>
      <c r="D14" s="72"/>
      <c r="E14" s="72"/>
      <c r="F14" s="72"/>
      <c r="G14" s="72"/>
      <c r="H14" s="72"/>
      <c r="I14" s="72"/>
      <c r="J14" s="72"/>
      <c r="K14" s="72"/>
    </row>
  </sheetData>
  <sheetProtection/>
  <mergeCells count="2">
    <mergeCell ref="B14:K14"/>
    <mergeCell ref="B2:K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2019-06-03T07:10:52Z</dcterms:modified>
  <cp:category/>
  <cp:version/>
  <cp:contentType/>
  <cp:contentStatus/>
</cp:coreProperties>
</file>